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附件1项目自评表党建" sheetId="2" r:id="rId1"/>
    <sheet name="附件1项目自评表会议会展" sheetId="9" r:id="rId2"/>
    <sheet name="附件1项目专项业务工作" sheetId="10" r:id="rId3"/>
    <sheet name="附件1项目编外辅助用工" sheetId="11" r:id="rId4"/>
    <sheet name="附件2整体自评表" sheetId="3" r:id="rId5"/>
    <sheet name="附件5项目自评汇总表" sheetId="1" r:id="rId6"/>
    <sheet name="附加5部门整体汇总表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<sst xmlns="http://schemas.openxmlformats.org/spreadsheetml/2006/main" count="570" uniqueCount="152">
  <si>
    <t>2025年度党建项目绩效自评表</t>
  </si>
  <si>
    <t>单位名称：武汉市东西湖区工商业联合会               填报日期：2026年4月29日</t>
  </si>
  <si>
    <t>项目名称</t>
  </si>
  <si>
    <t>党建</t>
  </si>
  <si>
    <t>主管部门</t>
  </si>
  <si>
    <t>武汉市东西湖区工商业联合会</t>
  </si>
  <si>
    <t>项目实施单位</t>
  </si>
  <si>
    <t>综合科</t>
  </si>
  <si>
    <t>项目类别</t>
  </si>
  <si>
    <r>
      <rPr>
        <sz val="10.5"/>
        <color theme="1"/>
        <rFont val="宋体"/>
        <charset val="134"/>
      </rPr>
      <t xml:space="preserve">1、部门预算项目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2、区直专项   □</t>
    </r>
  </si>
  <si>
    <t>项目属性</t>
  </si>
  <si>
    <r>
      <rPr>
        <sz val="10.5"/>
        <color theme="1"/>
        <rFont val="宋体"/>
        <charset val="134"/>
      </rPr>
      <t xml:space="preserve">1、持续性项目     □   2、新增性项目 </t>
    </r>
    <r>
      <rPr>
        <sz val="10.5"/>
        <color theme="1"/>
        <rFont val="Wingdings 2"/>
        <charset val="134"/>
      </rPr>
      <t>R</t>
    </r>
  </si>
  <si>
    <t>项目类型</t>
  </si>
  <si>
    <r>
      <rPr>
        <sz val="10.5"/>
        <color theme="1"/>
        <rFont val="宋体"/>
        <charset val="134"/>
      </rPr>
      <t xml:space="preserve">1、常年性项目     </t>
    </r>
    <r>
      <rPr>
        <sz val="10.5"/>
        <color theme="1"/>
        <rFont val="Wingdings 2"/>
        <charset val="134"/>
      </rPr>
      <t>R</t>
    </r>
    <r>
      <rPr>
        <sz val="10.5"/>
        <color theme="1"/>
        <rFont val="宋体"/>
        <charset val="134"/>
      </rPr>
      <t xml:space="preserve">   2、延续性项目 □      3、一次性项目 □</t>
    </r>
  </si>
  <si>
    <t>预算执行
情况（万元）
（20分）</t>
  </si>
  <si>
    <t>年初预算数（A）</t>
  </si>
  <si>
    <t>年中追加数+/调减数-（B）</t>
  </si>
  <si>
    <t>小计（C）</t>
  </si>
  <si>
    <t>实际执行数（D）</t>
  </si>
  <si>
    <t>执行率（D/C）</t>
  </si>
  <si>
    <t>得分
（20分*执行率）</t>
  </si>
  <si>
    <t>年度资金总额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</si>
  <si>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</si>
  <si>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t>一级指标</t>
  </si>
  <si>
    <t>二级指标</t>
  </si>
  <si>
    <t>三级指标</t>
  </si>
  <si>
    <t>年初目标值（A）</t>
  </si>
  <si>
    <t>实际完成(D)</t>
  </si>
  <si>
    <t>得分</t>
  </si>
  <si>
    <t>成本指标（20分）</t>
  </si>
  <si>
    <t>经济成本指标</t>
  </si>
  <si>
    <t>所有支出项目不超过预算安排</t>
  </si>
  <si>
    <t>不超过</t>
  </si>
  <si>
    <t>达成预期指标</t>
  </si>
  <si>
    <t>产出指标（20分）</t>
  </si>
  <si>
    <t>数量指标</t>
  </si>
  <si>
    <t>开展支部主题党日等活动</t>
  </si>
  <si>
    <t>≥12次</t>
  </si>
  <si>
    <t>质量指标</t>
  </si>
  <si>
    <t>党员教育考评率</t>
  </si>
  <si>
    <t>时效指标</t>
  </si>
  <si>
    <t>党建工作完成及时性</t>
  </si>
  <si>
    <t>及时</t>
  </si>
  <si>
    <t>效益指标（30分）</t>
  </si>
  <si>
    <r>
      <rPr>
        <sz val="10.5"/>
        <color theme="1"/>
        <rFont val="宋体"/>
        <charset val="134"/>
      </rPr>
      <t>社会效益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</si>
  <si>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党建活动影响力</t>
  </si>
  <si>
    <t>有所提升</t>
  </si>
  <si>
    <t>满意度指标（10分）</t>
  </si>
  <si>
    <r>
      <rPr>
        <sz val="10.5"/>
        <color theme="1"/>
        <rFont val="宋体"/>
        <charset val="134"/>
      </rPr>
      <t>服务对象满意度</t>
    </r>
    <r>
      <rPr>
        <sz val="10.5"/>
        <color theme="1"/>
        <rFont val="Calibri"/>
        <charset val="134"/>
      </rPr>
      <t xml:space="preserve">
</t>
    </r>
    <r>
      <rPr>
        <sz val="10.5"/>
        <color theme="1"/>
        <rFont val="宋体"/>
        <charset val="134"/>
      </rPr>
      <t>指标</t>
    </r>
  </si>
  <si>
    <t>党员培训满意度</t>
  </si>
  <si>
    <t>≥90%</t>
  </si>
  <si>
    <t>总分</t>
  </si>
  <si>
    <t>偏差大或
目标未完成
原因分析</t>
  </si>
  <si>
    <t xml:space="preserve">    经费预算谋划及统筹调配不够精准，使用统筹不到位，导致执行率只达到97.86%。</t>
  </si>
  <si>
    <t>改进措施及
结果应用方案</t>
  </si>
  <si>
    <t xml:space="preserve">    创新拓展党建活动载体内涵，加大党建活动组织推进力度，以常态化党建淬炼党性修养，全面提升党员综合履职能力。</t>
  </si>
  <si>
    <t>单位主要负责人
签批意见</t>
  </si>
  <si>
    <t xml:space="preserve">    
                         签名：               
                                        2026年4月29日</t>
  </si>
  <si>
    <r>
      <rPr>
        <sz val="10"/>
        <color theme="1"/>
        <rFont val="宋体"/>
        <charset val="134"/>
        <scheme val="minor"/>
      </rPr>
      <t>备注：
1</t>
    </r>
    <r>
      <rPr>
        <sz val="10"/>
        <color rgb="FFFF0000"/>
        <rFont val="宋体"/>
        <charset val="134"/>
        <scheme val="minor"/>
      </rPr>
      <t>.预算执行情况口径：预算数为部门（单位）全口径资金总额，执行数为资金使用部门（单位）资金实际支出数。
2.定量指标完成数汇总原则：绝对值直接累加计算，相对值按照资金额度加权平均计算。定量指标计分原则：正向指标（即目标值为≥X,得分=权重*D/C），反向指标（即目标值为≤X，得分=权重*D/C），得分不得突破权重总额。定量指标先汇总完成数，再计算得分。</t>
    </r>
    <r>
      <rPr>
        <sz val="10"/>
        <color theme="1"/>
        <rFont val="宋体"/>
        <charset val="134"/>
        <scheme val="minor"/>
      </rPr>
      <t xml:space="preserve">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  </r>
  </si>
  <si>
    <t>2025年度工商联会议会展交流培训教育活动
经费项目绩效自评表</t>
  </si>
  <si>
    <t>工商联会议会展交流培训教育活动经费　</t>
  </si>
  <si>
    <t>会议、培训、差旅标准</t>
  </si>
  <si>
    <t>举办培训次数</t>
  </si>
  <si>
    <t>≥1次</t>
  </si>
  <si>
    <t>举办会议次数</t>
  </si>
  <si>
    <t>培训等活动被报道次数</t>
  </si>
  <si>
    <t>培训内容实用性、专业性（是/否）</t>
  </si>
  <si>
    <t>是</t>
  </si>
  <si>
    <t>会议、培训等活动完成及时性（是/否）</t>
  </si>
  <si>
    <t>社会效益指标</t>
  </si>
  <si>
    <t>提升非公经济人士综合素质（是/否）</t>
  </si>
  <si>
    <t>服务对象满意度指标</t>
  </si>
  <si>
    <t>培训对象满意度</t>
  </si>
  <si>
    <t xml:space="preserve">    经费预算谋划及统筹调配不够精准，培训、会议等开支预判不充分、使用统筹不到位，导致执行率只达到91.04%</t>
  </si>
  <si>
    <t xml:space="preserve">    持续提升经费事前预判、事中管控、事后复盘工作水平，细化培训、会务等经费测算与动态调度，强化项目资金统筹管理，稳步提升资金执行效能。</t>
  </si>
  <si>
    <t xml:space="preserve">    
                         签名：               
                                          2026年4月29日</t>
  </si>
  <si>
    <t>2025年度工商联专项业务工作经费
项目绩效自评表</t>
  </si>
  <si>
    <t>工商联专项业务工作经费</t>
  </si>
  <si>
    <t>完成调研报告数量</t>
  </si>
  <si>
    <t>≥1篇</t>
  </si>
  <si>
    <t>开展企业培训、交流等活动</t>
  </si>
  <si>
    <t>调研报告质量合格率</t>
  </si>
  <si>
    <t>调研报告完成及时性</t>
  </si>
  <si>
    <t>提升民营经济人士综合素质（是/否）</t>
  </si>
  <si>
    <t>调研报告使用人员满意度</t>
  </si>
  <si>
    <t xml:space="preserve">  经费预算谋划及统筹调配不够精准，对本项目的各项开支预判不充分、使用统筹不到位，导致执行率只达到92.05%</t>
  </si>
  <si>
    <t xml:space="preserve">    强化项目经费事前研判，精准摸清各类开支需求，动态做好资金统筹调度，切实提升资金执行效率。</t>
  </si>
  <si>
    <t xml:space="preserve">    
                         签名：               
                                         2026年4月29日</t>
  </si>
  <si>
    <t>2025年度编外辅助用工项目绩效自评表</t>
  </si>
  <si>
    <t>编外辅助用工</t>
  </si>
  <si>
    <t>用工人员工资标准</t>
  </si>
  <si>
    <t>服务人员数量</t>
  </si>
  <si>
    <t>服务人员考核合格率</t>
  </si>
  <si>
    <t>服务人员考核完成及时性（是/否）</t>
  </si>
  <si>
    <t>保障工作正常运行</t>
  </si>
  <si>
    <t>服务人员满意度</t>
  </si>
  <si>
    <t xml:space="preserve">    经费预算谋划及统筹调配不够精准，使用统筹不到位，导致执行率只达到98.77%。</t>
  </si>
  <si>
    <t xml:space="preserve">    细化经费测算标准，提升费用预算预判精细化水平，优化资金统筹，稳步提升资金执行效能。</t>
  </si>
  <si>
    <t xml:space="preserve">    
                         签名：               
                                           2026年4月29日</t>
  </si>
  <si>
    <t>2025年度工商联部门整体绩效自评表</t>
  </si>
  <si>
    <t>单位名称：武汉市东西湖区工商业联合会                  填报日期：2026年4月29日</t>
  </si>
  <si>
    <t>单位名称</t>
  </si>
  <si>
    <t>基本支出总额</t>
  </si>
  <si>
    <t>项目支出总额</t>
  </si>
  <si>
    <t>部门整体支出总额</t>
  </si>
  <si>
    <t>年度绩效目标1：
（20分）</t>
  </si>
  <si>
    <t>建设提升党员队伍</t>
  </si>
  <si>
    <t>年度绩效目标（20分）</t>
  </si>
  <si>
    <t>成本指标（2.5分）</t>
  </si>
  <si>
    <t>产出指标（12.5分）</t>
  </si>
  <si>
    <t>效益指标（2.5分）</t>
  </si>
  <si>
    <t>满意度指标（2.5分）</t>
  </si>
  <si>
    <t>年度绩效目标2：
（20分）</t>
  </si>
  <si>
    <t>开展调查研究、企业上市等工作</t>
  </si>
  <si>
    <t>产出指标（10分）</t>
  </si>
  <si>
    <t>年度绩效目标3：
（20分）</t>
  </si>
  <si>
    <t>工商联会议会展交流培训教育活动</t>
  </si>
  <si>
    <t>年度绩效目标4：
（20分）</t>
  </si>
  <si>
    <t>完成购买服务用工年度考核</t>
  </si>
  <si>
    <t xml:space="preserve">    预算编制前期研判不够充分，资金统筹调度不够精细，本年度预算执行率为 94.77%。</t>
  </si>
  <si>
    <t xml:space="preserve">    工商联将持续深化预算绩效管理工作，进一步细化经费统筹管控，巩固提升预算执行质量与绩效管理水平，推动年度绩效工作提质增效。</t>
  </si>
  <si>
    <t xml:space="preserve">    
                         签名：
                                          2026年4月29日</t>
  </si>
  <si>
    <r>
      <rPr>
        <sz val="10"/>
        <color theme="1"/>
        <rFont val="宋体"/>
        <charset val="134"/>
        <scheme val="minor"/>
      </rPr>
      <t xml:space="preserve">备注：
</t>
    </r>
    <r>
      <rPr>
        <sz val="10"/>
        <color rgb="FFFF0000"/>
        <rFont val="宋体"/>
        <charset val="134"/>
        <scheme val="minor"/>
      </rPr>
      <t>1.预算执行情况口径：预算数为部门（单位）全口径资金总额，执行数为资金使用部门（单位）资金实际支出数。
2.定量指标完成数汇总原则：绝对值直接累加计算，相对值按照资金额度加权平均计算。定量指标计分原则：正向指标（即目标值为≥X,得分=权重*D/C），反向指标（即目标值为≤X，得分=权重*D/C），得分不得突破权重总额。定量指标先汇总完成数，再计算得分。</t>
    </r>
    <r>
      <rPr>
        <sz val="10"/>
        <color theme="1"/>
        <rFont val="宋体"/>
        <charset val="134"/>
        <scheme val="minor"/>
      </rPr>
      <t xml:space="preserve">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  </r>
  </si>
  <si>
    <t>2025年度工商联部门项目绩效自评情况汇总表</t>
  </si>
  <si>
    <t>填表人：王志玮</t>
  </si>
  <si>
    <t>联系电话：83892355</t>
  </si>
  <si>
    <t>单位：万元</t>
  </si>
  <si>
    <t>序号</t>
  </si>
  <si>
    <t>预算部门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</si>
  <si>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</si>
  <si>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</si>
  <si>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</si>
  <si>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</si>
  <si>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</si>
  <si>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</si>
  <si>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</si>
  <si>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</si>
  <si>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</si>
  <si>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效益指标
（30分）</t>
  </si>
  <si>
    <t>满意度指标
（10分）</t>
  </si>
  <si>
    <t>合计</t>
  </si>
  <si>
    <t>区工商联</t>
  </si>
  <si>
    <t>工商联会议会展交流培训教育活动经费</t>
  </si>
  <si>
    <t>2025年度东西湖区部门整体自评汇总表</t>
  </si>
  <si>
    <t>单位代码</t>
  </si>
  <si>
    <t>执行率</t>
  </si>
  <si>
    <t>部门整体自评得分</t>
  </si>
  <si>
    <t>成本指标
（20分）</t>
  </si>
  <si>
    <t>产出指标
（20分）</t>
  </si>
  <si>
    <t>满意度
指标
（10分）</t>
  </si>
  <si>
    <t>010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</si>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</sst>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楷体_GB2312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 2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2" xfId="0" applyBorder="1">
      <alignment vertical="center"/>
    </xf>
    <xf numFmtId="10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70" zoomScaleNormal="70" workbookViewId="0">
      <selection activeCell="N10" sqref="N10"/>
    </sheetView>
  </sheetViews>
  <sheetFormatPr defaultColWidth="9" defaultRowHeight="14.4"/>
  <cols>
    <col min="2" max="2" width="10.1111111111111" customWidth="1"/>
    <col min="4" max="4" width="6.25" customWidth="1"/>
    <col min="5" max="5" width="7.62962962962963" customWidth="1"/>
    <col min="6" max="6" width="6.12962962962963" customWidth="1"/>
    <col min="7" max="7" width="8.37962962962963" customWidth="1"/>
    <col min="8" max="8" width="7" customWidth="1"/>
    <col min="9" max="9" width="7.25" customWidth="1"/>
    <col min="10" max="10" width="15.3981481481481" customWidth="1"/>
  </cols>
  <sheetData>
    <row r="1" ht="42.95" customHeight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ht="21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ht="30" customHeight="1" spans="1:10">
      <c r="A3" s="35" t="s">
        <v>2</v>
      </c>
      <c r="B3" s="35"/>
      <c r="C3" s="35" t="s">
        <v>3</v>
      </c>
      <c r="D3" s="35"/>
      <c r="E3" s="35"/>
      <c r="F3" s="35"/>
      <c r="G3" s="35"/>
      <c r="H3" s="35"/>
      <c r="I3" s="35"/>
      <c r="J3" s="35"/>
    </row>
    <row r="4" ht="30" customHeight="1" spans="1:10">
      <c r="A4" s="35" t="s">
        <v>4</v>
      </c>
      <c r="B4" s="35"/>
      <c r="C4" s="36" t="s">
        <v>5</v>
      </c>
      <c r="D4" s="36"/>
      <c r="E4" s="36"/>
      <c r="F4" s="35" t="s">
        <v>6</v>
      </c>
      <c r="G4" s="35"/>
      <c r="H4" s="47" t="s">
        <v>7</v>
      </c>
      <c r="I4" s="48"/>
      <c r="J4" s="49"/>
    </row>
    <row r="5" ht="30" customHeight="1" spans="1:10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</row>
    <row r="6" ht="30" customHeight="1" spans="1:10">
      <c r="A6" s="35" t="s">
        <v>10</v>
      </c>
      <c r="B6" s="35"/>
      <c r="C6" s="36" t="s">
        <v>11</v>
      </c>
      <c r="D6" s="36"/>
      <c r="E6" s="36"/>
      <c r="F6" s="36"/>
      <c r="G6" s="36"/>
      <c r="H6" s="36"/>
      <c r="I6" s="36"/>
      <c r="J6" s="36"/>
    </row>
    <row r="7" ht="30" customHeight="1" spans="1:10">
      <c r="A7" s="35" t="s">
        <v>12</v>
      </c>
      <c r="B7" s="35"/>
      <c r="C7" s="36" t="s">
        <v>13</v>
      </c>
      <c r="D7" s="36"/>
      <c r="E7" s="36"/>
      <c r="F7" s="36"/>
      <c r="G7" s="36"/>
      <c r="H7" s="36"/>
      <c r="I7" s="36"/>
      <c r="J7" s="36"/>
    </row>
    <row r="8" ht="44" customHeight="1" spans="1:10">
      <c r="A8" s="37" t="s">
        <v>14</v>
      </c>
      <c r="B8" s="38"/>
      <c r="C8" s="35"/>
      <c r="D8" s="35" t="s">
        <v>15</v>
      </c>
      <c r="E8" s="39" t="s">
        <v>16</v>
      </c>
      <c r="F8" s="62" t="s">
        <v>17</v>
      </c>
      <c r="G8" s="39" t="s">
        <v>18</v>
      </c>
      <c r="H8" s="39" t="s">
        <v>19</v>
      </c>
      <c r="I8" s="41" t="s">
        <v>20</v>
      </c>
      <c r="J8" s="42"/>
    </row>
    <row r="9" ht="30" customHeight="1" spans="1:10">
      <c r="A9" s="43"/>
      <c r="B9" s="44"/>
      <c r="C9" s="39" t="s">
        <v>21</v>
      </c>
      <c r="D9" s="35">
        <v>0.14</v>
      </c>
      <c r="E9" s="35">
        <v>0</v>
      </c>
      <c r="F9" s="35">
        <f>D9+E9</f>
        <v>0.14</v>
      </c>
      <c r="G9" s="35">
        <v>0.137</v>
      </c>
      <c r="H9" s="45">
        <f>G9/F9</f>
        <v>0.978571428571429</v>
      </c>
      <c r="I9" s="63">
        <f>20*H9</f>
        <v>19.5714285714286</v>
      </c>
      <c r="J9" s="64"/>
    </row>
    <row r="10" ht="60" customHeight="1" spans="1:10">
      <c r="A10" s="52" t="s">
        <v>22</v>
      </c>
      <c r="B10" s="52" t="s">
        <v>23</v>
      </c>
      <c r="C10" s="65" t="s">
        <v>24</v>
      </c>
      <c r="D10" s="52" t="s">
        <v>25</v>
      </c>
      <c r="E10" s="52"/>
      <c r="F10" s="52" t="s">
        <v>26</v>
      </c>
      <c r="G10" s="39" t="s">
        <v>16</v>
      </c>
      <c r="H10" s="53" t="s">
        <v>17</v>
      </c>
      <c r="I10" s="53" t="s">
        <v>27</v>
      </c>
      <c r="J10" s="52" t="s">
        <v>28</v>
      </c>
    </row>
    <row r="11" ht="60" customHeight="1" spans="1:10">
      <c r="A11" s="66"/>
      <c r="B11" s="52" t="s">
        <v>29</v>
      </c>
      <c r="C11" s="35" t="s">
        <v>30</v>
      </c>
      <c r="D11" s="35" t="s">
        <v>31</v>
      </c>
      <c r="E11" s="35"/>
      <c r="F11" s="35" t="s">
        <v>32</v>
      </c>
      <c r="G11" s="35"/>
      <c r="H11" s="35" t="s">
        <v>32</v>
      </c>
      <c r="I11" s="35" t="s">
        <v>33</v>
      </c>
      <c r="J11" s="35">
        <v>20</v>
      </c>
    </row>
    <row r="12" ht="60" customHeight="1" spans="1:10">
      <c r="A12" s="66"/>
      <c r="B12" s="35" t="s">
        <v>34</v>
      </c>
      <c r="C12" s="54" t="s">
        <v>35</v>
      </c>
      <c r="D12" s="35" t="s">
        <v>36</v>
      </c>
      <c r="E12" s="35"/>
      <c r="F12" s="35" t="s">
        <v>37</v>
      </c>
      <c r="G12" s="35"/>
      <c r="H12" s="35" t="s">
        <v>37</v>
      </c>
      <c r="I12" s="35" t="s">
        <v>37</v>
      </c>
      <c r="J12" s="35">
        <v>10</v>
      </c>
    </row>
    <row r="13" ht="60" customHeight="1" spans="1:10">
      <c r="A13" s="66"/>
      <c r="B13" s="35"/>
      <c r="C13" s="54" t="s">
        <v>38</v>
      </c>
      <c r="D13" s="35" t="s">
        <v>39</v>
      </c>
      <c r="E13" s="35"/>
      <c r="F13" s="55">
        <v>1</v>
      </c>
      <c r="G13" s="35"/>
      <c r="H13" s="55">
        <v>1</v>
      </c>
      <c r="I13" s="55">
        <v>1</v>
      </c>
      <c r="J13" s="35">
        <v>5</v>
      </c>
    </row>
    <row r="14" ht="60" customHeight="1" spans="1:10">
      <c r="A14" s="66"/>
      <c r="B14" s="35"/>
      <c r="C14" s="54" t="s">
        <v>40</v>
      </c>
      <c r="D14" s="35" t="s">
        <v>41</v>
      </c>
      <c r="E14" s="35"/>
      <c r="F14" s="35" t="s">
        <v>42</v>
      </c>
      <c r="G14" s="35"/>
      <c r="H14" s="35" t="s">
        <v>42</v>
      </c>
      <c r="I14" s="35" t="s">
        <v>33</v>
      </c>
      <c r="J14" s="35">
        <v>5</v>
      </c>
    </row>
    <row r="15" ht="60" customHeight="1" spans="1:10">
      <c r="A15" s="66"/>
      <c r="B15" s="35" t="s">
        <v>43</v>
      </c>
      <c r="C15" s="35" t="s">
        <v>44</v>
      </c>
      <c r="D15" s="35" t="s">
        <v>45</v>
      </c>
      <c r="E15" s="35"/>
      <c r="F15" s="35" t="s">
        <v>46</v>
      </c>
      <c r="G15" s="35"/>
      <c r="H15" s="35" t="s">
        <v>46</v>
      </c>
      <c r="I15" s="35" t="s">
        <v>33</v>
      </c>
      <c r="J15" s="35">
        <v>30</v>
      </c>
    </row>
    <row r="16" ht="60" customHeight="1" spans="1:10">
      <c r="A16" s="50"/>
      <c r="B16" s="35" t="s">
        <v>47</v>
      </c>
      <c r="C16" s="51" t="s">
        <v>48</v>
      </c>
      <c r="D16" s="47" t="s">
        <v>49</v>
      </c>
      <c r="E16" s="49"/>
      <c r="F16" s="35" t="s">
        <v>50</v>
      </c>
      <c r="G16" s="35"/>
      <c r="H16" s="35" t="s">
        <v>50</v>
      </c>
      <c r="I16" s="35" t="s">
        <v>50</v>
      </c>
      <c r="J16" s="35">
        <v>10</v>
      </c>
    </row>
    <row r="17" ht="30" customHeight="1" spans="1:10">
      <c r="A17" s="35" t="s">
        <v>51</v>
      </c>
      <c r="B17" s="46">
        <f>J16+J15+J14+J13+J12+J11+I9</f>
        <v>99.5714285714286</v>
      </c>
      <c r="C17" s="46"/>
      <c r="D17" s="46"/>
      <c r="E17" s="46"/>
      <c r="F17" s="46"/>
      <c r="G17" s="46"/>
      <c r="H17" s="46"/>
      <c r="I17" s="46"/>
      <c r="J17" s="46"/>
    </row>
    <row r="18" ht="200" customHeight="1" spans="1:10">
      <c r="A18" s="35" t="s">
        <v>52</v>
      </c>
      <c r="B18" s="35"/>
      <c r="C18" s="36" t="s">
        <v>53</v>
      </c>
      <c r="D18" s="36"/>
      <c r="E18" s="36"/>
      <c r="F18" s="36"/>
      <c r="G18" s="36"/>
      <c r="H18" s="36"/>
      <c r="I18" s="36"/>
      <c r="J18" s="36"/>
    </row>
    <row r="19" ht="200" customHeight="1" spans="1:10">
      <c r="A19" s="35" t="s">
        <v>54</v>
      </c>
      <c r="B19" s="35"/>
      <c r="C19" s="36" t="s">
        <v>55</v>
      </c>
      <c r="D19" s="36"/>
      <c r="E19" s="36"/>
      <c r="F19" s="36"/>
      <c r="G19" s="36"/>
      <c r="H19" s="36"/>
      <c r="I19" s="36"/>
      <c r="J19" s="36"/>
    </row>
    <row r="20" ht="200" customHeight="1" spans="1:10">
      <c r="A20" s="35" t="s">
        <v>56</v>
      </c>
      <c r="B20" s="35"/>
      <c r="C20" s="35" t="s">
        <v>57</v>
      </c>
      <c r="D20" s="35"/>
      <c r="E20" s="35"/>
      <c r="F20" s="35"/>
      <c r="G20" s="35"/>
      <c r="H20" s="35"/>
      <c r="I20" s="35"/>
      <c r="J20" s="35"/>
    </row>
    <row r="21" ht="134.1" customHeight="1" spans="1:10">
      <c r="A21" s="59" t="s">
        <v>58</v>
      </c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7" workbookViewId="0">
      <selection activeCell="J18" sqref="B11:J18"/>
    </sheetView>
  </sheetViews>
  <sheetFormatPr defaultColWidth="9" defaultRowHeight="14.4"/>
  <cols>
    <col min="2" max="2" width="8.88888888888889" customWidth="1"/>
    <col min="4" max="4" width="6.25" customWidth="1"/>
    <col min="5" max="5" width="7.62962962962963" customWidth="1"/>
    <col min="6" max="6" width="6.12962962962963" customWidth="1"/>
    <col min="7" max="7" width="8.37962962962963" customWidth="1"/>
    <col min="8" max="8" width="7" customWidth="1"/>
    <col min="9" max="9" width="7.25" customWidth="1"/>
    <col min="10" max="10" width="6.75" customWidth="1"/>
  </cols>
  <sheetData>
    <row r="1" ht="58" customHeight="1" spans="1:10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ht="21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ht="30" customHeight="1" spans="1:10">
      <c r="A3" s="35" t="s">
        <v>2</v>
      </c>
      <c r="B3" s="35"/>
      <c r="C3" s="35" t="s">
        <v>60</v>
      </c>
      <c r="D3" s="35"/>
      <c r="E3" s="35"/>
      <c r="F3" s="35"/>
      <c r="G3" s="35"/>
      <c r="H3" s="35"/>
      <c r="I3" s="35"/>
      <c r="J3" s="35"/>
    </row>
    <row r="4" ht="30" customHeight="1" spans="1:10">
      <c r="A4" s="35" t="s">
        <v>4</v>
      </c>
      <c r="B4" s="35"/>
      <c r="C4" s="36" t="s">
        <v>5</v>
      </c>
      <c r="D4" s="36"/>
      <c r="E4" s="36"/>
      <c r="F4" s="35" t="s">
        <v>6</v>
      </c>
      <c r="G4" s="35"/>
      <c r="H4" s="47" t="s">
        <v>7</v>
      </c>
      <c r="I4" s="48"/>
      <c r="J4" s="49"/>
    </row>
    <row r="5" ht="30" customHeight="1" spans="1:10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</row>
    <row r="6" ht="30" customHeight="1" spans="1:10">
      <c r="A6" s="35" t="s">
        <v>10</v>
      </c>
      <c r="B6" s="35"/>
      <c r="C6" s="36" t="s">
        <v>11</v>
      </c>
      <c r="D6" s="36"/>
      <c r="E6" s="36"/>
      <c r="F6" s="36"/>
      <c r="G6" s="36"/>
      <c r="H6" s="36"/>
      <c r="I6" s="36"/>
      <c r="J6" s="36"/>
    </row>
    <row r="7" ht="30" customHeight="1" spans="1:10">
      <c r="A7" s="35" t="s">
        <v>12</v>
      </c>
      <c r="B7" s="35"/>
      <c r="C7" s="36" t="s">
        <v>13</v>
      </c>
      <c r="D7" s="36"/>
      <c r="E7" s="36"/>
      <c r="F7" s="36"/>
      <c r="G7" s="36"/>
      <c r="H7" s="36"/>
      <c r="I7" s="36"/>
      <c r="J7" s="36"/>
    </row>
    <row r="8" ht="44" customHeight="1" spans="1:10">
      <c r="A8" s="37" t="s">
        <v>14</v>
      </c>
      <c r="B8" s="38"/>
      <c r="C8" s="35"/>
      <c r="D8" s="35" t="s">
        <v>15</v>
      </c>
      <c r="E8" s="39" t="s">
        <v>16</v>
      </c>
      <c r="F8" s="62" t="s">
        <v>17</v>
      </c>
      <c r="G8" s="39" t="s">
        <v>18</v>
      </c>
      <c r="H8" s="39" t="s">
        <v>19</v>
      </c>
      <c r="I8" s="41" t="s">
        <v>20</v>
      </c>
      <c r="J8" s="42"/>
    </row>
    <row r="9" ht="30" customHeight="1" spans="1:10">
      <c r="A9" s="43"/>
      <c r="B9" s="44"/>
      <c r="C9" s="39" t="s">
        <v>21</v>
      </c>
      <c r="D9" s="35">
        <v>25.5</v>
      </c>
      <c r="E9" s="35">
        <v>8</v>
      </c>
      <c r="F9" s="35">
        <f>D9+E9</f>
        <v>33.5</v>
      </c>
      <c r="G9" s="35">
        <v>30.5</v>
      </c>
      <c r="H9" s="45">
        <f>G9/F9</f>
        <v>0.91044776119403</v>
      </c>
      <c r="I9" s="63">
        <f>20*H9</f>
        <v>18.2089552238806</v>
      </c>
      <c r="J9" s="64"/>
    </row>
    <row r="10" ht="45" customHeight="1" spans="1:10">
      <c r="A10" s="52" t="s">
        <v>22</v>
      </c>
      <c r="B10" s="52" t="s">
        <v>23</v>
      </c>
      <c r="C10" s="65" t="s">
        <v>24</v>
      </c>
      <c r="D10" s="52" t="s">
        <v>25</v>
      </c>
      <c r="E10" s="52"/>
      <c r="F10" s="52" t="s">
        <v>26</v>
      </c>
      <c r="G10" s="39" t="s">
        <v>16</v>
      </c>
      <c r="H10" s="53" t="s">
        <v>17</v>
      </c>
      <c r="I10" s="53" t="s">
        <v>27</v>
      </c>
      <c r="J10" s="52" t="s">
        <v>28</v>
      </c>
    </row>
    <row r="11" ht="45" customHeight="1" spans="1:10">
      <c r="A11" s="66"/>
      <c r="B11" s="52" t="s">
        <v>29</v>
      </c>
      <c r="C11" s="35" t="s">
        <v>30</v>
      </c>
      <c r="D11" s="35" t="s">
        <v>61</v>
      </c>
      <c r="E11" s="35"/>
      <c r="F11" s="35" t="s">
        <v>32</v>
      </c>
      <c r="G11" s="35"/>
      <c r="H11" s="35" t="s">
        <v>32</v>
      </c>
      <c r="I11" s="35" t="s">
        <v>33</v>
      </c>
      <c r="J11" s="35">
        <v>20</v>
      </c>
    </row>
    <row r="12" ht="45" customHeight="1" spans="1:10">
      <c r="A12" s="66"/>
      <c r="B12" s="35" t="s">
        <v>34</v>
      </c>
      <c r="C12" s="52" t="s">
        <v>35</v>
      </c>
      <c r="D12" s="35" t="s">
        <v>62</v>
      </c>
      <c r="E12" s="35"/>
      <c r="F12" s="35" t="s">
        <v>63</v>
      </c>
      <c r="G12" s="35"/>
      <c r="H12" s="35" t="s">
        <v>63</v>
      </c>
      <c r="I12" s="35" t="s">
        <v>63</v>
      </c>
      <c r="J12" s="35">
        <v>5</v>
      </c>
    </row>
    <row r="13" ht="45" customHeight="1" spans="1:10">
      <c r="A13" s="66"/>
      <c r="B13" s="35"/>
      <c r="C13" s="50"/>
      <c r="D13" s="35" t="s">
        <v>64</v>
      </c>
      <c r="E13" s="35"/>
      <c r="F13" s="55" t="s">
        <v>63</v>
      </c>
      <c r="G13" s="35"/>
      <c r="H13" s="55" t="s">
        <v>63</v>
      </c>
      <c r="I13" s="55" t="s">
        <v>63</v>
      </c>
      <c r="J13" s="35">
        <v>5</v>
      </c>
    </row>
    <row r="14" ht="45" customHeight="1" spans="1:10">
      <c r="A14" s="66"/>
      <c r="B14" s="35"/>
      <c r="C14" s="58"/>
      <c r="D14" s="35" t="s">
        <v>65</v>
      </c>
      <c r="E14" s="35"/>
      <c r="F14" s="35" t="s">
        <v>63</v>
      </c>
      <c r="G14" s="35"/>
      <c r="H14" s="35" t="s">
        <v>63</v>
      </c>
      <c r="I14" s="35" t="s">
        <v>63</v>
      </c>
      <c r="J14" s="35">
        <v>5</v>
      </c>
    </row>
    <row r="15" ht="45" customHeight="1" spans="1:10">
      <c r="A15" s="66"/>
      <c r="B15" s="35"/>
      <c r="C15" s="57" t="s">
        <v>38</v>
      </c>
      <c r="D15" s="47" t="s">
        <v>66</v>
      </c>
      <c r="E15" s="49"/>
      <c r="F15" s="35" t="s">
        <v>67</v>
      </c>
      <c r="G15" s="35"/>
      <c r="H15" s="35" t="s">
        <v>67</v>
      </c>
      <c r="I15" s="35" t="s">
        <v>33</v>
      </c>
      <c r="J15" s="35">
        <v>2.5</v>
      </c>
    </row>
    <row r="16" ht="45" customHeight="1" spans="1:10">
      <c r="A16" s="66"/>
      <c r="B16" s="35"/>
      <c r="C16" s="35" t="s">
        <v>40</v>
      </c>
      <c r="D16" s="35" t="s">
        <v>68</v>
      </c>
      <c r="E16" s="35"/>
      <c r="F16" s="35" t="s">
        <v>67</v>
      </c>
      <c r="G16" s="35"/>
      <c r="H16" s="35" t="s">
        <v>67</v>
      </c>
      <c r="I16" s="35" t="s">
        <v>33</v>
      </c>
      <c r="J16" s="35">
        <v>2.5</v>
      </c>
    </row>
    <row r="17" ht="45" customHeight="1" spans="1:10">
      <c r="A17" s="66"/>
      <c r="B17" s="35" t="s">
        <v>43</v>
      </c>
      <c r="C17" s="35" t="s">
        <v>69</v>
      </c>
      <c r="D17" s="35" t="s">
        <v>70</v>
      </c>
      <c r="E17" s="35"/>
      <c r="F17" s="35" t="s">
        <v>67</v>
      </c>
      <c r="G17" s="35"/>
      <c r="H17" s="35" t="s">
        <v>67</v>
      </c>
      <c r="I17" s="35" t="s">
        <v>33</v>
      </c>
      <c r="J17" s="35">
        <v>30</v>
      </c>
    </row>
    <row r="18" ht="45" customHeight="1" spans="1:10">
      <c r="A18" s="50"/>
      <c r="B18" s="35" t="s">
        <v>47</v>
      </c>
      <c r="C18" s="51" t="s">
        <v>71</v>
      </c>
      <c r="D18" s="47" t="s">
        <v>72</v>
      </c>
      <c r="E18" s="49"/>
      <c r="F18" s="35" t="s">
        <v>50</v>
      </c>
      <c r="G18" s="35"/>
      <c r="H18" s="35" t="s">
        <v>50</v>
      </c>
      <c r="I18" s="55">
        <v>1</v>
      </c>
      <c r="J18" s="35">
        <v>10</v>
      </c>
    </row>
    <row r="19" ht="30" customHeight="1" spans="1:10">
      <c r="A19" s="35" t="s">
        <v>51</v>
      </c>
      <c r="B19" s="46">
        <f>+J18+J17+J16+J14+J15+J13+J12+J11+I9</f>
        <v>98.2089552238806</v>
      </c>
      <c r="C19" s="46"/>
      <c r="D19" s="46"/>
      <c r="E19" s="46"/>
      <c r="F19" s="46"/>
      <c r="G19" s="46"/>
      <c r="H19" s="46"/>
      <c r="I19" s="46"/>
      <c r="J19" s="46"/>
    </row>
    <row r="20" ht="190" customHeight="1" spans="1:10">
      <c r="A20" s="35" t="s">
        <v>52</v>
      </c>
      <c r="B20" s="35"/>
      <c r="C20" s="36" t="s">
        <v>73</v>
      </c>
      <c r="D20" s="36"/>
      <c r="E20" s="36"/>
      <c r="F20" s="36"/>
      <c r="G20" s="36"/>
      <c r="H20" s="36"/>
      <c r="I20" s="36"/>
      <c r="J20" s="36"/>
    </row>
    <row r="21" ht="190" customHeight="1" spans="1:10">
      <c r="A21" s="35" t="s">
        <v>54</v>
      </c>
      <c r="B21" s="35"/>
      <c r="C21" s="36" t="s">
        <v>74</v>
      </c>
      <c r="D21" s="36"/>
      <c r="E21" s="36"/>
      <c r="F21" s="36"/>
      <c r="G21" s="36"/>
      <c r="H21" s="36"/>
      <c r="I21" s="36"/>
      <c r="J21" s="36"/>
    </row>
    <row r="22" ht="190" customHeight="1" spans="1:10">
      <c r="A22" s="35" t="s">
        <v>56</v>
      </c>
      <c r="B22" s="35"/>
      <c r="C22" s="35" t="s">
        <v>75</v>
      </c>
      <c r="D22" s="35"/>
      <c r="E22" s="35"/>
      <c r="F22" s="35"/>
      <c r="G22" s="35"/>
      <c r="H22" s="35"/>
      <c r="I22" s="35"/>
      <c r="J22" s="35"/>
    </row>
    <row r="23" ht="134.1" customHeight="1" spans="1:10">
      <c r="A23" s="59" t="s">
        <v>58</v>
      </c>
      <c r="B23" s="60"/>
      <c r="C23" s="60"/>
      <c r="D23" s="60"/>
      <c r="E23" s="60"/>
      <c r="F23" s="60"/>
      <c r="G23" s="60"/>
      <c r="H23" s="60"/>
      <c r="I23" s="60"/>
      <c r="J23" s="60"/>
    </row>
  </sheetData>
  <mergeCells count="37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19:J19"/>
    <mergeCell ref="A20:B20"/>
    <mergeCell ref="C20:J20"/>
    <mergeCell ref="A21:B21"/>
    <mergeCell ref="C21:J21"/>
    <mergeCell ref="A22:B22"/>
    <mergeCell ref="C22:J22"/>
    <mergeCell ref="A23:J23"/>
    <mergeCell ref="A10:A18"/>
    <mergeCell ref="B12:B16"/>
    <mergeCell ref="C12:C14"/>
    <mergeCell ref="A8:B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J17" sqref="B11:J17"/>
    </sheetView>
  </sheetViews>
  <sheetFormatPr defaultColWidth="9" defaultRowHeight="14.4"/>
  <cols>
    <col min="2" max="2" width="9" customWidth="1"/>
    <col min="4" max="4" width="6.25" customWidth="1"/>
    <col min="5" max="5" width="7.62962962962963" customWidth="1"/>
    <col min="6" max="6" width="6.12962962962963" customWidth="1"/>
    <col min="7" max="7" width="8.37962962962963" customWidth="1"/>
    <col min="8" max="8" width="7" customWidth="1"/>
    <col min="9" max="9" width="7.25" customWidth="1"/>
    <col min="10" max="10" width="6.75" customWidth="1"/>
  </cols>
  <sheetData>
    <row r="1" ht="58" customHeight="1" spans="1:10">
      <c r="A1" s="61" t="s">
        <v>76</v>
      </c>
      <c r="B1" s="61"/>
      <c r="C1" s="61"/>
      <c r="D1" s="61"/>
      <c r="E1" s="61"/>
      <c r="F1" s="61"/>
      <c r="G1" s="61"/>
      <c r="H1" s="61"/>
      <c r="I1" s="61"/>
      <c r="J1" s="61"/>
    </row>
    <row r="2" ht="21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ht="30" customHeight="1" spans="1:10">
      <c r="A3" s="35" t="s">
        <v>2</v>
      </c>
      <c r="B3" s="35"/>
      <c r="C3" s="35" t="s">
        <v>77</v>
      </c>
      <c r="D3" s="35"/>
      <c r="E3" s="35"/>
      <c r="F3" s="35"/>
      <c r="G3" s="35"/>
      <c r="H3" s="35"/>
      <c r="I3" s="35"/>
      <c r="J3" s="35"/>
    </row>
    <row r="4" ht="30" customHeight="1" spans="1:10">
      <c r="A4" s="35" t="s">
        <v>4</v>
      </c>
      <c r="B4" s="35"/>
      <c r="C4" s="36" t="s">
        <v>5</v>
      </c>
      <c r="D4" s="36"/>
      <c r="E4" s="36"/>
      <c r="F4" s="35" t="s">
        <v>6</v>
      </c>
      <c r="G4" s="35"/>
      <c r="H4" s="47" t="s">
        <v>7</v>
      </c>
      <c r="I4" s="48"/>
      <c r="J4" s="49"/>
    </row>
    <row r="5" ht="30" customHeight="1" spans="1:10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</row>
    <row r="6" ht="30" customHeight="1" spans="1:10">
      <c r="A6" s="35" t="s">
        <v>10</v>
      </c>
      <c r="B6" s="35"/>
      <c r="C6" s="36" t="s">
        <v>11</v>
      </c>
      <c r="D6" s="36"/>
      <c r="E6" s="36"/>
      <c r="F6" s="36"/>
      <c r="G6" s="36"/>
      <c r="H6" s="36"/>
      <c r="I6" s="36"/>
      <c r="J6" s="36"/>
    </row>
    <row r="7" ht="30" customHeight="1" spans="1:10">
      <c r="A7" s="35" t="s">
        <v>12</v>
      </c>
      <c r="B7" s="35"/>
      <c r="C7" s="36" t="s">
        <v>13</v>
      </c>
      <c r="D7" s="36"/>
      <c r="E7" s="36"/>
      <c r="F7" s="36"/>
      <c r="G7" s="36"/>
      <c r="H7" s="36"/>
      <c r="I7" s="36"/>
      <c r="J7" s="36"/>
    </row>
    <row r="8" ht="44" customHeight="1" spans="1:10">
      <c r="A8" s="37" t="s">
        <v>14</v>
      </c>
      <c r="B8" s="38"/>
      <c r="C8" s="35"/>
      <c r="D8" s="35" t="s">
        <v>15</v>
      </c>
      <c r="E8" s="39" t="s">
        <v>16</v>
      </c>
      <c r="F8" s="62" t="s">
        <v>17</v>
      </c>
      <c r="G8" s="39" t="s">
        <v>18</v>
      </c>
      <c r="H8" s="39" t="s">
        <v>19</v>
      </c>
      <c r="I8" s="41" t="s">
        <v>20</v>
      </c>
      <c r="J8" s="42"/>
    </row>
    <row r="9" ht="30" customHeight="1" spans="1:10">
      <c r="A9" s="43"/>
      <c r="B9" s="44"/>
      <c r="C9" s="39" t="s">
        <v>21</v>
      </c>
      <c r="D9" s="35">
        <v>18.31</v>
      </c>
      <c r="E9" s="35">
        <v>0.81</v>
      </c>
      <c r="F9" s="35">
        <f>D9+E9</f>
        <v>19.12</v>
      </c>
      <c r="G9" s="35">
        <v>17.6</v>
      </c>
      <c r="H9" s="45">
        <f>G9/F9</f>
        <v>0.920502092050209</v>
      </c>
      <c r="I9" s="63">
        <f>20*H9</f>
        <v>18.4100418410042</v>
      </c>
      <c r="J9" s="64"/>
    </row>
    <row r="10" ht="50" customHeight="1" spans="1:10">
      <c r="A10" s="52" t="s">
        <v>22</v>
      </c>
      <c r="B10" s="52" t="s">
        <v>23</v>
      </c>
      <c r="C10" s="65" t="s">
        <v>24</v>
      </c>
      <c r="D10" s="52" t="s">
        <v>25</v>
      </c>
      <c r="E10" s="52"/>
      <c r="F10" s="52" t="s">
        <v>26</v>
      </c>
      <c r="G10" s="39" t="s">
        <v>16</v>
      </c>
      <c r="H10" s="53" t="s">
        <v>17</v>
      </c>
      <c r="I10" s="53" t="s">
        <v>27</v>
      </c>
      <c r="J10" s="52" t="s">
        <v>28</v>
      </c>
    </row>
    <row r="11" ht="50" customHeight="1" spans="1:10">
      <c r="A11" s="66"/>
      <c r="B11" s="52" t="s">
        <v>29</v>
      </c>
      <c r="C11" s="35" t="s">
        <v>30</v>
      </c>
      <c r="D11" s="35" t="s">
        <v>31</v>
      </c>
      <c r="E11" s="35"/>
      <c r="F11" s="35" t="s">
        <v>32</v>
      </c>
      <c r="G11" s="35"/>
      <c r="H11" s="35" t="s">
        <v>32</v>
      </c>
      <c r="I11" s="35" t="s">
        <v>33</v>
      </c>
      <c r="J11" s="35">
        <v>20</v>
      </c>
    </row>
    <row r="12" ht="50" customHeight="1" spans="1:10">
      <c r="A12" s="66"/>
      <c r="B12" s="35" t="s">
        <v>34</v>
      </c>
      <c r="C12" s="56" t="s">
        <v>35</v>
      </c>
      <c r="D12" s="35" t="s">
        <v>78</v>
      </c>
      <c r="E12" s="35"/>
      <c r="F12" s="35" t="s">
        <v>79</v>
      </c>
      <c r="G12" s="35"/>
      <c r="H12" s="35" t="s">
        <v>79</v>
      </c>
      <c r="I12" s="35" t="s">
        <v>79</v>
      </c>
      <c r="J12" s="35">
        <v>5</v>
      </c>
    </row>
    <row r="13" ht="50" customHeight="1" spans="1:10">
      <c r="A13" s="66"/>
      <c r="B13" s="35"/>
      <c r="C13" s="57"/>
      <c r="D13" s="35" t="s">
        <v>80</v>
      </c>
      <c r="E13" s="35"/>
      <c r="F13" s="55" t="s">
        <v>63</v>
      </c>
      <c r="G13" s="35"/>
      <c r="H13" s="55" t="s">
        <v>63</v>
      </c>
      <c r="I13" s="55" t="s">
        <v>63</v>
      </c>
      <c r="J13" s="35">
        <v>5</v>
      </c>
    </row>
    <row r="14" ht="50" customHeight="1" spans="1:10">
      <c r="A14" s="66"/>
      <c r="B14" s="35"/>
      <c r="C14" s="56" t="s">
        <v>38</v>
      </c>
      <c r="D14" s="47" t="s">
        <v>81</v>
      </c>
      <c r="E14" s="49"/>
      <c r="F14" s="55" t="s">
        <v>50</v>
      </c>
      <c r="G14" s="35"/>
      <c r="H14" s="55" t="s">
        <v>50</v>
      </c>
      <c r="I14" s="55" t="s">
        <v>50</v>
      </c>
      <c r="J14" s="35">
        <v>5</v>
      </c>
    </row>
    <row r="15" ht="50" customHeight="1" spans="1:10">
      <c r="A15" s="66"/>
      <c r="B15" s="35"/>
      <c r="C15" s="35" t="s">
        <v>40</v>
      </c>
      <c r="D15" s="35" t="s">
        <v>82</v>
      </c>
      <c r="E15" s="35"/>
      <c r="F15" s="35" t="s">
        <v>42</v>
      </c>
      <c r="G15" s="35"/>
      <c r="H15" s="35" t="s">
        <v>42</v>
      </c>
      <c r="I15" s="35" t="s">
        <v>33</v>
      </c>
      <c r="J15" s="35">
        <v>5</v>
      </c>
    </row>
    <row r="16" ht="50" customHeight="1" spans="1:10">
      <c r="A16" s="66"/>
      <c r="B16" s="35" t="s">
        <v>43</v>
      </c>
      <c r="C16" s="35" t="s">
        <v>69</v>
      </c>
      <c r="D16" s="35" t="s">
        <v>83</v>
      </c>
      <c r="E16" s="35"/>
      <c r="F16" s="35" t="s">
        <v>67</v>
      </c>
      <c r="G16" s="35"/>
      <c r="H16" s="35" t="s">
        <v>67</v>
      </c>
      <c r="I16" s="35" t="s">
        <v>33</v>
      </c>
      <c r="J16" s="35">
        <v>30</v>
      </c>
    </row>
    <row r="17" ht="50" customHeight="1" spans="1:10">
      <c r="A17" s="50"/>
      <c r="B17" s="35" t="s">
        <v>47</v>
      </c>
      <c r="C17" s="51" t="s">
        <v>71</v>
      </c>
      <c r="D17" s="47" t="s">
        <v>84</v>
      </c>
      <c r="E17" s="49"/>
      <c r="F17" s="35" t="s">
        <v>50</v>
      </c>
      <c r="G17" s="35"/>
      <c r="H17" s="35" t="s">
        <v>50</v>
      </c>
      <c r="I17" s="35" t="s">
        <v>50</v>
      </c>
      <c r="J17" s="35">
        <v>10</v>
      </c>
    </row>
    <row r="18" ht="30" customHeight="1" spans="1:10">
      <c r="A18" s="35" t="s">
        <v>51</v>
      </c>
      <c r="B18" s="46">
        <f>J17+J16+J15+J14+J13+J12+J11+I9</f>
        <v>98.4100418410042</v>
      </c>
      <c r="C18" s="46"/>
      <c r="D18" s="46"/>
      <c r="E18" s="46"/>
      <c r="F18" s="46"/>
      <c r="G18" s="46"/>
      <c r="H18" s="46"/>
      <c r="I18" s="46"/>
      <c r="J18" s="46"/>
    </row>
    <row r="19" ht="200" customHeight="1" spans="1:10">
      <c r="A19" s="35" t="s">
        <v>52</v>
      </c>
      <c r="B19" s="35"/>
      <c r="C19" s="36" t="s">
        <v>85</v>
      </c>
      <c r="D19" s="36"/>
      <c r="E19" s="36"/>
      <c r="F19" s="36"/>
      <c r="G19" s="36"/>
      <c r="H19" s="36"/>
      <c r="I19" s="36"/>
      <c r="J19" s="36"/>
    </row>
    <row r="20" ht="200" customHeight="1" spans="1:10">
      <c r="A20" s="35" t="s">
        <v>54</v>
      </c>
      <c r="B20" s="35"/>
      <c r="C20" s="36" t="s">
        <v>86</v>
      </c>
      <c r="D20" s="36"/>
      <c r="E20" s="36"/>
      <c r="F20" s="36"/>
      <c r="G20" s="36"/>
      <c r="H20" s="36"/>
      <c r="I20" s="36"/>
      <c r="J20" s="36"/>
    </row>
    <row r="21" ht="200" customHeight="1" spans="1:10">
      <c r="A21" s="35" t="s">
        <v>56</v>
      </c>
      <c r="B21" s="35"/>
      <c r="C21" s="35" t="s">
        <v>87</v>
      </c>
      <c r="D21" s="35"/>
      <c r="E21" s="35"/>
      <c r="F21" s="35"/>
      <c r="G21" s="35"/>
      <c r="H21" s="35"/>
      <c r="I21" s="35"/>
      <c r="J21" s="35"/>
    </row>
    <row r="22" ht="134.1" customHeight="1" spans="1:10">
      <c r="A22" s="59" t="s">
        <v>58</v>
      </c>
      <c r="B22" s="60"/>
      <c r="C22" s="60"/>
      <c r="D22" s="60"/>
      <c r="E22" s="60"/>
      <c r="F22" s="60"/>
      <c r="G22" s="60"/>
      <c r="H22" s="60"/>
      <c r="I22" s="60"/>
      <c r="J22" s="60"/>
    </row>
  </sheetData>
  <mergeCells count="36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D17:E17"/>
    <mergeCell ref="B18:J18"/>
    <mergeCell ref="A19:B19"/>
    <mergeCell ref="C19:J19"/>
    <mergeCell ref="A20:B20"/>
    <mergeCell ref="C20:J20"/>
    <mergeCell ref="A21:B21"/>
    <mergeCell ref="C21:J21"/>
    <mergeCell ref="A22:J22"/>
    <mergeCell ref="A10:A17"/>
    <mergeCell ref="B12:B15"/>
    <mergeCell ref="C12:C13"/>
    <mergeCell ref="A8:B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12" workbookViewId="0">
      <selection activeCell="S20" sqref="S20"/>
    </sheetView>
  </sheetViews>
  <sheetFormatPr defaultColWidth="9" defaultRowHeight="14.4"/>
  <cols>
    <col min="2" max="2" width="9.66666666666667" customWidth="1"/>
    <col min="4" max="4" width="6.25" customWidth="1"/>
    <col min="5" max="5" width="7.62962962962963" customWidth="1"/>
    <col min="6" max="6" width="6.12962962962963" customWidth="1"/>
    <col min="7" max="7" width="8.37962962962963" customWidth="1"/>
    <col min="8" max="8" width="7" customWidth="1"/>
    <col min="9" max="9" width="7.25" customWidth="1"/>
    <col min="10" max="10" width="6.75" customWidth="1"/>
  </cols>
  <sheetData>
    <row r="1" ht="58" customHeight="1" spans="1:10">
      <c r="A1" s="61" t="s">
        <v>88</v>
      </c>
      <c r="B1" s="61"/>
      <c r="C1" s="61"/>
      <c r="D1" s="61"/>
      <c r="E1" s="61"/>
      <c r="F1" s="61"/>
      <c r="G1" s="61"/>
      <c r="H1" s="61"/>
      <c r="I1" s="61"/>
      <c r="J1" s="61"/>
    </row>
    <row r="2" ht="21" customHeight="1" spans="1:10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ht="30" customHeight="1" spans="1:10">
      <c r="A3" s="35" t="s">
        <v>2</v>
      </c>
      <c r="B3" s="35"/>
      <c r="C3" s="35" t="s">
        <v>89</v>
      </c>
      <c r="D3" s="35"/>
      <c r="E3" s="35"/>
      <c r="F3" s="35"/>
      <c r="G3" s="35"/>
      <c r="H3" s="35"/>
      <c r="I3" s="35"/>
      <c r="J3" s="35"/>
    </row>
    <row r="4" ht="30" customHeight="1" spans="1:10">
      <c r="A4" s="35" t="s">
        <v>4</v>
      </c>
      <c r="B4" s="35"/>
      <c r="C4" s="36" t="s">
        <v>5</v>
      </c>
      <c r="D4" s="36"/>
      <c r="E4" s="36"/>
      <c r="F4" s="35" t="s">
        <v>6</v>
      </c>
      <c r="G4" s="35"/>
      <c r="H4" s="47" t="s">
        <v>7</v>
      </c>
      <c r="I4" s="48"/>
      <c r="J4" s="49"/>
    </row>
    <row r="5" ht="30" customHeight="1" spans="1:10">
      <c r="A5" s="35" t="s">
        <v>8</v>
      </c>
      <c r="B5" s="35"/>
      <c r="C5" s="36" t="s">
        <v>9</v>
      </c>
      <c r="D5" s="36"/>
      <c r="E5" s="36"/>
      <c r="F5" s="36"/>
      <c r="G5" s="36"/>
      <c r="H5" s="36"/>
      <c r="I5" s="36"/>
      <c r="J5" s="36"/>
    </row>
    <row r="6" ht="30" customHeight="1" spans="1:10">
      <c r="A6" s="35" t="s">
        <v>10</v>
      </c>
      <c r="B6" s="35"/>
      <c r="C6" s="36" t="s">
        <v>11</v>
      </c>
      <c r="D6" s="36"/>
      <c r="E6" s="36"/>
      <c r="F6" s="36"/>
      <c r="G6" s="36"/>
      <c r="H6" s="36"/>
      <c r="I6" s="36"/>
      <c r="J6" s="36"/>
    </row>
    <row r="7" ht="30" customHeight="1" spans="1:10">
      <c r="A7" s="35" t="s">
        <v>12</v>
      </c>
      <c r="B7" s="35"/>
      <c r="C7" s="36" t="s">
        <v>13</v>
      </c>
      <c r="D7" s="36"/>
      <c r="E7" s="36"/>
      <c r="F7" s="36"/>
      <c r="G7" s="36"/>
      <c r="H7" s="36"/>
      <c r="I7" s="36"/>
      <c r="J7" s="36"/>
    </row>
    <row r="8" ht="44" customHeight="1" spans="1:10">
      <c r="A8" s="37" t="s">
        <v>14</v>
      </c>
      <c r="B8" s="38"/>
      <c r="C8" s="35"/>
      <c r="D8" s="35" t="s">
        <v>15</v>
      </c>
      <c r="E8" s="39" t="s">
        <v>16</v>
      </c>
      <c r="F8" s="62" t="s">
        <v>17</v>
      </c>
      <c r="G8" s="39" t="s">
        <v>18</v>
      </c>
      <c r="H8" s="39" t="s">
        <v>19</v>
      </c>
      <c r="I8" s="41" t="s">
        <v>20</v>
      </c>
      <c r="J8" s="42"/>
    </row>
    <row r="9" ht="30" customHeight="1" spans="1:10">
      <c r="A9" s="43"/>
      <c r="B9" s="44"/>
      <c r="C9" s="39" t="s">
        <v>21</v>
      </c>
      <c r="D9" s="35">
        <v>22</v>
      </c>
      <c r="E9" s="35">
        <v>0</v>
      </c>
      <c r="F9" s="35">
        <f>D9+E9</f>
        <v>22</v>
      </c>
      <c r="G9" s="35">
        <v>21.73</v>
      </c>
      <c r="H9" s="45">
        <f>G9/F9</f>
        <v>0.987727272727273</v>
      </c>
      <c r="I9" s="63">
        <f>20*H9</f>
        <v>19.7545454545455</v>
      </c>
      <c r="J9" s="64"/>
    </row>
    <row r="10" ht="58" customHeight="1" spans="1:10">
      <c r="A10" s="52" t="s">
        <v>22</v>
      </c>
      <c r="B10" s="52" t="s">
        <v>23</v>
      </c>
      <c r="C10" s="65" t="s">
        <v>24</v>
      </c>
      <c r="D10" s="52" t="s">
        <v>25</v>
      </c>
      <c r="E10" s="52"/>
      <c r="F10" s="52" t="s">
        <v>26</v>
      </c>
      <c r="G10" s="39" t="s">
        <v>16</v>
      </c>
      <c r="H10" s="53" t="s">
        <v>17</v>
      </c>
      <c r="I10" s="53" t="s">
        <v>27</v>
      </c>
      <c r="J10" s="52" t="s">
        <v>28</v>
      </c>
    </row>
    <row r="11" ht="58" customHeight="1" spans="1:10">
      <c r="A11" s="66"/>
      <c r="B11" s="52" t="s">
        <v>29</v>
      </c>
      <c r="C11" s="35" t="s">
        <v>30</v>
      </c>
      <c r="D11" s="35" t="s">
        <v>90</v>
      </c>
      <c r="E11" s="35"/>
      <c r="F11" s="35" t="s">
        <v>32</v>
      </c>
      <c r="G11" s="35"/>
      <c r="H11" s="35" t="s">
        <v>32</v>
      </c>
      <c r="I11" s="35" t="s">
        <v>33</v>
      </c>
      <c r="J11" s="35">
        <v>20</v>
      </c>
    </row>
    <row r="12" ht="58" customHeight="1" spans="1:10">
      <c r="A12" s="66"/>
      <c r="B12" s="35" t="s">
        <v>34</v>
      </c>
      <c r="C12" s="35" t="s">
        <v>35</v>
      </c>
      <c r="D12" s="35" t="s">
        <v>91</v>
      </c>
      <c r="E12" s="35"/>
      <c r="F12" s="35" t="s">
        <v>32</v>
      </c>
      <c r="G12" s="35"/>
      <c r="H12" s="35" t="s">
        <v>32</v>
      </c>
      <c r="I12" s="35" t="s">
        <v>33</v>
      </c>
      <c r="J12" s="35">
        <v>10</v>
      </c>
    </row>
    <row r="13" ht="58" customHeight="1" spans="1:10">
      <c r="A13" s="66"/>
      <c r="B13" s="35"/>
      <c r="C13" s="56" t="s">
        <v>38</v>
      </c>
      <c r="D13" s="47" t="s">
        <v>92</v>
      </c>
      <c r="E13" s="49"/>
      <c r="F13" s="55" t="s">
        <v>50</v>
      </c>
      <c r="G13" s="35"/>
      <c r="H13" s="55" t="s">
        <v>50</v>
      </c>
      <c r="I13" s="55" t="s">
        <v>50</v>
      </c>
      <c r="J13" s="35">
        <v>5</v>
      </c>
    </row>
    <row r="14" ht="58" customHeight="1" spans="1:10">
      <c r="A14" s="66"/>
      <c r="B14" s="35"/>
      <c r="C14" s="35" t="s">
        <v>40</v>
      </c>
      <c r="D14" s="35" t="s">
        <v>93</v>
      </c>
      <c r="E14" s="35"/>
      <c r="F14" s="35" t="s">
        <v>67</v>
      </c>
      <c r="G14" s="35"/>
      <c r="H14" s="35" t="s">
        <v>67</v>
      </c>
      <c r="I14" s="35" t="s">
        <v>33</v>
      </c>
      <c r="J14" s="35">
        <v>5</v>
      </c>
    </row>
    <row r="15" ht="58" customHeight="1" spans="1:10">
      <c r="A15" s="66"/>
      <c r="B15" s="35" t="s">
        <v>43</v>
      </c>
      <c r="C15" s="35" t="s">
        <v>69</v>
      </c>
      <c r="D15" s="35" t="s">
        <v>94</v>
      </c>
      <c r="E15" s="35"/>
      <c r="F15" s="35" t="s">
        <v>67</v>
      </c>
      <c r="G15" s="35"/>
      <c r="H15" s="35" t="s">
        <v>67</v>
      </c>
      <c r="I15" s="35" t="s">
        <v>33</v>
      </c>
      <c r="J15" s="35">
        <v>30</v>
      </c>
    </row>
    <row r="16" ht="58" customHeight="1" spans="1:10">
      <c r="A16" s="50"/>
      <c r="B16" s="35" t="s">
        <v>47</v>
      </c>
      <c r="C16" s="51" t="s">
        <v>71</v>
      </c>
      <c r="D16" s="47" t="s">
        <v>95</v>
      </c>
      <c r="E16" s="49"/>
      <c r="F16" s="35" t="s">
        <v>50</v>
      </c>
      <c r="G16" s="35"/>
      <c r="H16" s="35" t="s">
        <v>50</v>
      </c>
      <c r="I16" s="35" t="s">
        <v>50</v>
      </c>
      <c r="J16" s="35">
        <v>10</v>
      </c>
    </row>
    <row r="17" ht="30" customHeight="1" spans="1:10">
      <c r="A17" s="35" t="s">
        <v>51</v>
      </c>
      <c r="B17" s="46">
        <f>J16+J15+J14+J13+J12+J11+I9</f>
        <v>99.7545454545455</v>
      </c>
      <c r="C17" s="46"/>
      <c r="D17" s="46"/>
      <c r="E17" s="46"/>
      <c r="F17" s="46"/>
      <c r="G17" s="46"/>
      <c r="H17" s="46"/>
      <c r="I17" s="46"/>
      <c r="J17" s="46"/>
    </row>
    <row r="18" ht="200" customHeight="1" spans="1:10">
      <c r="A18" s="35" t="s">
        <v>52</v>
      </c>
      <c r="B18" s="35"/>
      <c r="C18" s="36" t="s">
        <v>96</v>
      </c>
      <c r="D18" s="36"/>
      <c r="E18" s="36"/>
      <c r="F18" s="36"/>
      <c r="G18" s="36"/>
      <c r="H18" s="36"/>
      <c r="I18" s="36"/>
      <c r="J18" s="36"/>
    </row>
    <row r="19" ht="200" customHeight="1" spans="1:10">
      <c r="A19" s="35" t="s">
        <v>54</v>
      </c>
      <c r="B19" s="35"/>
      <c r="C19" s="36" t="s">
        <v>97</v>
      </c>
      <c r="D19" s="36"/>
      <c r="E19" s="36"/>
      <c r="F19" s="36"/>
      <c r="G19" s="36"/>
      <c r="H19" s="36"/>
      <c r="I19" s="36"/>
      <c r="J19" s="36"/>
    </row>
    <row r="20" ht="200" customHeight="1" spans="1:10">
      <c r="A20" s="35" t="s">
        <v>56</v>
      </c>
      <c r="B20" s="35"/>
      <c r="C20" s="35" t="s">
        <v>98</v>
      </c>
      <c r="D20" s="35"/>
      <c r="E20" s="35"/>
      <c r="F20" s="35"/>
      <c r="G20" s="35"/>
      <c r="H20" s="35"/>
      <c r="I20" s="35"/>
      <c r="J20" s="35"/>
    </row>
    <row r="21" ht="134.1" customHeight="1" spans="1:10">
      <c r="A21" s="59" t="s">
        <v>58</v>
      </c>
      <c r="B21" s="60"/>
      <c r="C21" s="60"/>
      <c r="D21" s="60"/>
      <c r="E21" s="60"/>
      <c r="F21" s="60"/>
      <c r="G21" s="60"/>
      <c r="H21" s="60"/>
      <c r="I21" s="60"/>
      <c r="J21" s="60"/>
    </row>
  </sheetData>
  <mergeCells count="34">
    <mergeCell ref="A1:J1"/>
    <mergeCell ref="A2:J2"/>
    <mergeCell ref="A3:B3"/>
    <mergeCell ref="C3:J3"/>
    <mergeCell ref="A4:B4"/>
    <mergeCell ref="C4:E4"/>
    <mergeCell ref="F4:G4"/>
    <mergeCell ref="H4:J4"/>
    <mergeCell ref="A5:B5"/>
    <mergeCell ref="C5:J5"/>
    <mergeCell ref="A6:B6"/>
    <mergeCell ref="C6:J6"/>
    <mergeCell ref="A7:B7"/>
    <mergeCell ref="C7:J7"/>
    <mergeCell ref="I8:J8"/>
    <mergeCell ref="I9:J9"/>
    <mergeCell ref="D10:E10"/>
    <mergeCell ref="D11:E11"/>
    <mergeCell ref="D12:E12"/>
    <mergeCell ref="D13:E13"/>
    <mergeCell ref="D14:E14"/>
    <mergeCell ref="D15:E15"/>
    <mergeCell ref="D16:E16"/>
    <mergeCell ref="B17:J17"/>
    <mergeCell ref="A18:B18"/>
    <mergeCell ref="C18:J18"/>
    <mergeCell ref="A19:B19"/>
    <mergeCell ref="C19:J19"/>
    <mergeCell ref="A20:B20"/>
    <mergeCell ref="C20:J20"/>
    <mergeCell ref="A21:J21"/>
    <mergeCell ref="A10:A16"/>
    <mergeCell ref="B12:B14"/>
    <mergeCell ref="A8:B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O9" sqref="O9"/>
    </sheetView>
  </sheetViews>
  <sheetFormatPr defaultColWidth="9" defaultRowHeight="14.4"/>
  <cols>
    <col min="1" max="1" width="7.62962962962963" customWidth="1"/>
    <col min="2" max="2" width="11.3333333333333" customWidth="1"/>
    <col min="4" max="4" width="7" customWidth="1"/>
    <col min="5" max="5" width="8.5" customWidth="1"/>
    <col min="6" max="6" width="7.66666666666667" customWidth="1"/>
    <col min="7" max="7" width="9" customWidth="1"/>
    <col min="8" max="8" width="7.12962962962963" customWidth="1"/>
    <col min="9" max="9" width="6.87962962962963" customWidth="1"/>
    <col min="10" max="10" width="9.12962962962963" customWidth="1"/>
  </cols>
  <sheetData>
    <row r="1" ht="42.95" customHeight="1" spans="1:10">
      <c r="A1" s="33" t="s">
        <v>99</v>
      </c>
      <c r="B1" s="33"/>
      <c r="C1" s="33"/>
      <c r="D1" s="33"/>
      <c r="E1" s="33"/>
      <c r="F1" s="33"/>
      <c r="G1" s="33"/>
      <c r="H1" s="33"/>
      <c r="I1" s="33"/>
      <c r="J1" s="33"/>
    </row>
    <row r="2" ht="21" customHeight="1" spans="1:10">
      <c r="A2" s="34" t="s">
        <v>100</v>
      </c>
      <c r="B2" s="34"/>
      <c r="C2" s="34"/>
      <c r="D2" s="34"/>
      <c r="E2" s="34"/>
      <c r="F2" s="34"/>
      <c r="G2" s="34"/>
      <c r="H2" s="34"/>
      <c r="I2" s="34"/>
      <c r="J2" s="34"/>
    </row>
    <row r="3" ht="30" customHeight="1" spans="1:10">
      <c r="A3" s="35" t="s">
        <v>101</v>
      </c>
      <c r="B3" s="35"/>
      <c r="C3" s="35" t="s">
        <v>5</v>
      </c>
      <c r="D3" s="35"/>
      <c r="E3" s="35"/>
      <c r="F3" s="35"/>
      <c r="G3" s="35"/>
      <c r="H3" s="35"/>
      <c r="I3" s="35"/>
      <c r="J3" s="35"/>
    </row>
    <row r="4" ht="30" customHeight="1" spans="1:10">
      <c r="A4" s="35" t="s">
        <v>102</v>
      </c>
      <c r="B4" s="35"/>
      <c r="C4" s="36">
        <f>G6-J4</f>
        <v>250.88</v>
      </c>
      <c r="D4" s="36"/>
      <c r="E4" s="36"/>
      <c r="F4" s="35" t="s">
        <v>103</v>
      </c>
      <c r="G4" s="35"/>
      <c r="H4" s="35"/>
      <c r="I4" s="35"/>
      <c r="J4" s="35">
        <v>69.96</v>
      </c>
    </row>
    <row r="5" ht="48" customHeight="1" spans="1:10">
      <c r="A5" s="37" t="s">
        <v>14</v>
      </c>
      <c r="B5" s="38"/>
      <c r="C5" s="35"/>
      <c r="D5" s="35" t="s">
        <v>15</v>
      </c>
      <c r="E5" s="39" t="s">
        <v>16</v>
      </c>
      <c r="F5" s="40" t="s">
        <v>17</v>
      </c>
      <c r="G5" s="39" t="s">
        <v>18</v>
      </c>
      <c r="H5" s="39" t="s">
        <v>19</v>
      </c>
      <c r="I5" s="41" t="s">
        <v>20</v>
      </c>
      <c r="J5" s="42"/>
    </row>
    <row r="6" ht="30" customHeight="1" spans="1:10">
      <c r="A6" s="43"/>
      <c r="B6" s="44"/>
      <c r="C6" s="35" t="s">
        <v>104</v>
      </c>
      <c r="D6" s="35">
        <v>330.61</v>
      </c>
      <c r="E6" s="35">
        <f>F6-D6</f>
        <v>7.94999999999999</v>
      </c>
      <c r="F6" s="35">
        <v>338.56</v>
      </c>
      <c r="G6" s="35">
        <v>320.84</v>
      </c>
      <c r="H6" s="45">
        <f>G6/F6</f>
        <v>0.947660680529301</v>
      </c>
      <c r="I6" s="46">
        <f>H6*20</f>
        <v>18.953213610586</v>
      </c>
      <c r="J6" s="46"/>
    </row>
    <row r="7" ht="35" customHeight="1" spans="1:10">
      <c r="A7" s="35" t="s">
        <v>105</v>
      </c>
      <c r="B7" s="35"/>
      <c r="C7" s="47" t="s">
        <v>106</v>
      </c>
      <c r="D7" s="48"/>
      <c r="E7" s="48"/>
      <c r="F7" s="48"/>
      <c r="G7" s="48"/>
      <c r="H7" s="48"/>
      <c r="I7" s="48"/>
      <c r="J7" s="49"/>
    </row>
    <row r="8" ht="35" customHeight="1" spans="1:10">
      <c r="A8" s="50" t="s">
        <v>107</v>
      </c>
      <c r="B8" s="47" t="s">
        <v>23</v>
      </c>
      <c r="C8" s="51" t="s">
        <v>24</v>
      </c>
      <c r="D8" s="35" t="s">
        <v>25</v>
      </c>
      <c r="E8" s="35"/>
      <c r="F8" s="52" t="s">
        <v>26</v>
      </c>
      <c r="G8" s="39" t="s">
        <v>16</v>
      </c>
      <c r="H8" s="53" t="s">
        <v>17</v>
      </c>
      <c r="I8" s="53" t="s">
        <v>27</v>
      </c>
      <c r="J8" s="35" t="s">
        <v>28</v>
      </c>
    </row>
    <row r="9" ht="35" customHeight="1" spans="1:10">
      <c r="A9" s="50"/>
      <c r="B9" s="52" t="s">
        <v>108</v>
      </c>
      <c r="C9" s="35" t="s">
        <v>30</v>
      </c>
      <c r="D9" s="35" t="s">
        <v>31</v>
      </c>
      <c r="E9" s="35"/>
      <c r="F9" s="35" t="s">
        <v>32</v>
      </c>
      <c r="G9" s="35"/>
      <c r="H9" s="35" t="s">
        <v>32</v>
      </c>
      <c r="I9" s="35" t="s">
        <v>33</v>
      </c>
      <c r="J9" s="35">
        <v>2.5</v>
      </c>
    </row>
    <row r="10" ht="35" customHeight="1" spans="1:10">
      <c r="A10" s="50"/>
      <c r="B10" s="35" t="s">
        <v>109</v>
      </c>
      <c r="C10" s="54" t="s">
        <v>35</v>
      </c>
      <c r="D10" s="35" t="s">
        <v>36</v>
      </c>
      <c r="E10" s="35"/>
      <c r="F10" s="35" t="s">
        <v>37</v>
      </c>
      <c r="G10" s="35"/>
      <c r="H10" s="35" t="s">
        <v>37</v>
      </c>
      <c r="I10" s="35" t="s">
        <v>37</v>
      </c>
      <c r="J10" s="35">
        <v>5</v>
      </c>
    </row>
    <row r="11" ht="35" customHeight="1" spans="1:10">
      <c r="A11" s="50"/>
      <c r="B11" s="35"/>
      <c r="C11" s="54" t="s">
        <v>38</v>
      </c>
      <c r="D11" s="35" t="s">
        <v>39</v>
      </c>
      <c r="E11" s="35"/>
      <c r="F11" s="55">
        <v>1</v>
      </c>
      <c r="G11" s="35"/>
      <c r="H11" s="55">
        <v>1</v>
      </c>
      <c r="I11" s="55">
        <v>1</v>
      </c>
      <c r="J11" s="35">
        <v>5</v>
      </c>
    </row>
    <row r="12" ht="35" customHeight="1" spans="1:10">
      <c r="A12" s="50"/>
      <c r="B12" s="35"/>
      <c r="C12" s="54" t="s">
        <v>40</v>
      </c>
      <c r="D12" s="35" t="s">
        <v>41</v>
      </c>
      <c r="E12" s="35"/>
      <c r="F12" s="35" t="s">
        <v>42</v>
      </c>
      <c r="G12" s="35"/>
      <c r="H12" s="35" t="s">
        <v>42</v>
      </c>
      <c r="I12" s="35" t="s">
        <v>33</v>
      </c>
      <c r="J12" s="35">
        <v>2.5</v>
      </c>
    </row>
    <row r="13" ht="35" customHeight="1" spans="1:10">
      <c r="A13" s="50"/>
      <c r="B13" s="35" t="s">
        <v>110</v>
      </c>
      <c r="C13" s="35" t="s">
        <v>44</v>
      </c>
      <c r="D13" s="35" t="s">
        <v>45</v>
      </c>
      <c r="E13" s="35"/>
      <c r="F13" s="35" t="s">
        <v>46</v>
      </c>
      <c r="G13" s="35"/>
      <c r="H13" s="35" t="s">
        <v>46</v>
      </c>
      <c r="I13" s="35" t="s">
        <v>33</v>
      </c>
      <c r="J13" s="35">
        <v>2.5</v>
      </c>
    </row>
    <row r="14" ht="35" customHeight="1" spans="1:10">
      <c r="A14" s="50"/>
      <c r="B14" s="35" t="s">
        <v>111</v>
      </c>
      <c r="C14" s="51" t="s">
        <v>48</v>
      </c>
      <c r="D14" s="47" t="s">
        <v>49</v>
      </c>
      <c r="E14" s="49"/>
      <c r="F14" s="35" t="s">
        <v>50</v>
      </c>
      <c r="G14" s="35"/>
      <c r="H14" s="35" t="s">
        <v>50</v>
      </c>
      <c r="I14" s="35" t="s">
        <v>50</v>
      </c>
      <c r="J14" s="35">
        <v>2.5</v>
      </c>
    </row>
    <row r="15" ht="35" customHeight="1" spans="1:10">
      <c r="A15" s="35" t="s">
        <v>112</v>
      </c>
      <c r="B15" s="35"/>
      <c r="C15" s="47" t="s">
        <v>113</v>
      </c>
      <c r="D15" s="48"/>
      <c r="E15" s="48"/>
      <c r="F15" s="48"/>
      <c r="G15" s="48"/>
      <c r="H15" s="48"/>
      <c r="I15" s="48"/>
      <c r="J15" s="49"/>
    </row>
    <row r="16" ht="35" customHeight="1" spans="1:10">
      <c r="A16" s="50" t="s">
        <v>107</v>
      </c>
      <c r="B16" s="47" t="s">
        <v>23</v>
      </c>
      <c r="C16" s="51" t="s">
        <v>24</v>
      </c>
      <c r="D16" s="35" t="s">
        <v>25</v>
      </c>
      <c r="E16" s="35"/>
      <c r="F16" s="52" t="s">
        <v>26</v>
      </c>
      <c r="G16" s="39" t="s">
        <v>16</v>
      </c>
      <c r="H16" s="53" t="s">
        <v>17</v>
      </c>
      <c r="I16" s="53" t="s">
        <v>27</v>
      </c>
      <c r="J16" s="35" t="s">
        <v>28</v>
      </c>
    </row>
    <row r="17" ht="35" customHeight="1" spans="1:10">
      <c r="A17" s="50"/>
      <c r="B17" s="52" t="s">
        <v>108</v>
      </c>
      <c r="C17" s="35" t="s">
        <v>30</v>
      </c>
      <c r="D17" s="35" t="s">
        <v>31</v>
      </c>
      <c r="E17" s="35"/>
      <c r="F17" s="35" t="s">
        <v>32</v>
      </c>
      <c r="G17" s="35"/>
      <c r="H17" s="35" t="s">
        <v>32</v>
      </c>
      <c r="I17" s="35" t="s">
        <v>33</v>
      </c>
      <c r="J17" s="35">
        <v>2.5</v>
      </c>
    </row>
    <row r="18" ht="35" customHeight="1" spans="1:10">
      <c r="A18" s="50"/>
      <c r="B18" s="35" t="s">
        <v>114</v>
      </c>
      <c r="C18" s="56" t="s">
        <v>35</v>
      </c>
      <c r="D18" s="35" t="s">
        <v>78</v>
      </c>
      <c r="E18" s="35"/>
      <c r="F18" s="35" t="s">
        <v>79</v>
      </c>
      <c r="G18" s="35"/>
      <c r="H18" s="35" t="s">
        <v>79</v>
      </c>
      <c r="I18" s="35" t="s">
        <v>79</v>
      </c>
      <c r="J18" s="35">
        <v>2.5</v>
      </c>
    </row>
    <row r="19" ht="35" customHeight="1" spans="1:10">
      <c r="A19" s="50"/>
      <c r="B19" s="35"/>
      <c r="C19" s="57"/>
      <c r="D19" s="35" t="s">
        <v>80</v>
      </c>
      <c r="E19" s="35"/>
      <c r="F19" s="55" t="s">
        <v>63</v>
      </c>
      <c r="G19" s="35"/>
      <c r="H19" s="55" t="s">
        <v>63</v>
      </c>
      <c r="I19" s="55" t="s">
        <v>63</v>
      </c>
      <c r="J19" s="35">
        <v>5</v>
      </c>
    </row>
    <row r="20" ht="35" customHeight="1" spans="1:10">
      <c r="A20" s="50"/>
      <c r="B20" s="35"/>
      <c r="C20" s="56" t="s">
        <v>38</v>
      </c>
      <c r="D20" s="47" t="s">
        <v>81</v>
      </c>
      <c r="E20" s="49"/>
      <c r="F20" s="55" t="s">
        <v>50</v>
      </c>
      <c r="G20" s="35"/>
      <c r="H20" s="55" t="s">
        <v>50</v>
      </c>
      <c r="I20" s="55" t="s">
        <v>50</v>
      </c>
      <c r="J20" s="35">
        <v>2.5</v>
      </c>
    </row>
    <row r="21" ht="35" customHeight="1" spans="1:10">
      <c r="A21" s="50"/>
      <c r="B21" s="35"/>
      <c r="C21" s="35" t="s">
        <v>40</v>
      </c>
      <c r="D21" s="35" t="s">
        <v>82</v>
      </c>
      <c r="E21" s="35"/>
      <c r="F21" s="35" t="s">
        <v>42</v>
      </c>
      <c r="G21" s="35"/>
      <c r="H21" s="35" t="s">
        <v>42</v>
      </c>
      <c r="I21" s="35" t="s">
        <v>33</v>
      </c>
      <c r="J21" s="35">
        <v>2.5</v>
      </c>
    </row>
    <row r="22" ht="35" customHeight="1" spans="1:10">
      <c r="A22" s="50"/>
      <c r="B22" s="35" t="s">
        <v>110</v>
      </c>
      <c r="C22" s="35" t="s">
        <v>69</v>
      </c>
      <c r="D22" s="35" t="s">
        <v>83</v>
      </c>
      <c r="E22" s="35"/>
      <c r="F22" s="35" t="s">
        <v>67</v>
      </c>
      <c r="G22" s="35"/>
      <c r="H22" s="35" t="s">
        <v>67</v>
      </c>
      <c r="I22" s="35" t="s">
        <v>33</v>
      </c>
      <c r="J22" s="35">
        <v>2.5</v>
      </c>
    </row>
    <row r="23" ht="35" customHeight="1" spans="1:10">
      <c r="A23" s="50"/>
      <c r="B23" s="35" t="s">
        <v>111</v>
      </c>
      <c r="C23" s="51" t="s">
        <v>71</v>
      </c>
      <c r="D23" s="47" t="s">
        <v>84</v>
      </c>
      <c r="E23" s="49"/>
      <c r="F23" s="35" t="s">
        <v>50</v>
      </c>
      <c r="G23" s="35"/>
      <c r="H23" s="35" t="s">
        <v>50</v>
      </c>
      <c r="I23" s="35" t="s">
        <v>50</v>
      </c>
      <c r="J23" s="35">
        <v>2.5</v>
      </c>
    </row>
    <row r="24" ht="35" customHeight="1" spans="1:10">
      <c r="A24" s="35" t="s">
        <v>115</v>
      </c>
      <c r="B24" s="35"/>
      <c r="C24" s="47" t="s">
        <v>116</v>
      </c>
      <c r="D24" s="48"/>
      <c r="E24" s="48"/>
      <c r="F24" s="48"/>
      <c r="G24" s="48"/>
      <c r="H24" s="48"/>
      <c r="I24" s="48"/>
      <c r="J24" s="49"/>
    </row>
    <row r="25" ht="35" customHeight="1" spans="1:10">
      <c r="A25" s="50" t="s">
        <v>107</v>
      </c>
      <c r="B25" s="47" t="s">
        <v>23</v>
      </c>
      <c r="C25" s="51" t="s">
        <v>24</v>
      </c>
      <c r="D25" s="35" t="s">
        <v>25</v>
      </c>
      <c r="E25" s="35"/>
      <c r="F25" s="52" t="s">
        <v>26</v>
      </c>
      <c r="G25" s="39" t="s">
        <v>16</v>
      </c>
      <c r="H25" s="53" t="s">
        <v>17</v>
      </c>
      <c r="I25" s="53" t="s">
        <v>27</v>
      </c>
      <c r="J25" s="35" t="s">
        <v>28</v>
      </c>
    </row>
    <row r="26" ht="35" customHeight="1" spans="1:10">
      <c r="A26" s="50"/>
      <c r="B26" s="52" t="s">
        <v>108</v>
      </c>
      <c r="C26" s="35" t="s">
        <v>30</v>
      </c>
      <c r="D26" s="35" t="s">
        <v>61</v>
      </c>
      <c r="E26" s="35"/>
      <c r="F26" s="35" t="s">
        <v>32</v>
      </c>
      <c r="G26" s="35"/>
      <c r="H26" s="35" t="s">
        <v>32</v>
      </c>
      <c r="I26" s="35" t="s">
        <v>33</v>
      </c>
      <c r="J26" s="35">
        <v>2.5</v>
      </c>
    </row>
    <row r="27" ht="35" customHeight="1" spans="1:10">
      <c r="A27" s="50"/>
      <c r="B27" s="35" t="s">
        <v>114</v>
      </c>
      <c r="C27" s="52" t="s">
        <v>35</v>
      </c>
      <c r="D27" s="35" t="s">
        <v>62</v>
      </c>
      <c r="E27" s="35"/>
      <c r="F27" s="35" t="s">
        <v>63</v>
      </c>
      <c r="G27" s="35"/>
      <c r="H27" s="35" t="s">
        <v>63</v>
      </c>
      <c r="I27" s="35" t="s">
        <v>63</v>
      </c>
      <c r="J27" s="35">
        <v>2.5</v>
      </c>
    </row>
    <row r="28" ht="35" customHeight="1" spans="1:10">
      <c r="A28" s="50"/>
      <c r="B28" s="35"/>
      <c r="C28" s="50"/>
      <c r="D28" s="35" t="s">
        <v>64</v>
      </c>
      <c r="E28" s="35"/>
      <c r="F28" s="55" t="s">
        <v>63</v>
      </c>
      <c r="G28" s="35"/>
      <c r="H28" s="55" t="s">
        <v>63</v>
      </c>
      <c r="I28" s="55" t="s">
        <v>63</v>
      </c>
      <c r="J28" s="35">
        <v>2.5</v>
      </c>
    </row>
    <row r="29" ht="35" customHeight="1" spans="1:10">
      <c r="A29" s="50"/>
      <c r="B29" s="35"/>
      <c r="C29" s="58"/>
      <c r="D29" s="35" t="s">
        <v>65</v>
      </c>
      <c r="E29" s="35"/>
      <c r="F29" s="35" t="s">
        <v>63</v>
      </c>
      <c r="G29" s="35"/>
      <c r="H29" s="35" t="s">
        <v>63</v>
      </c>
      <c r="I29" s="35" t="s">
        <v>63</v>
      </c>
      <c r="J29" s="35">
        <v>2.5</v>
      </c>
    </row>
    <row r="30" ht="35" customHeight="1" spans="1:10">
      <c r="A30" s="50"/>
      <c r="B30" s="35"/>
      <c r="C30" s="57" t="s">
        <v>38</v>
      </c>
      <c r="D30" s="47" t="s">
        <v>66</v>
      </c>
      <c r="E30" s="49"/>
      <c r="F30" s="35" t="s">
        <v>67</v>
      </c>
      <c r="G30" s="35"/>
      <c r="H30" s="35" t="s">
        <v>67</v>
      </c>
      <c r="I30" s="35" t="s">
        <v>33</v>
      </c>
      <c r="J30" s="35">
        <v>2.5</v>
      </c>
    </row>
    <row r="31" ht="35" customHeight="1" spans="1:10">
      <c r="A31" s="50"/>
      <c r="B31" s="35"/>
      <c r="C31" s="35" t="s">
        <v>40</v>
      </c>
      <c r="D31" s="35" t="s">
        <v>68</v>
      </c>
      <c r="E31" s="35"/>
      <c r="F31" s="35" t="s">
        <v>67</v>
      </c>
      <c r="G31" s="35"/>
      <c r="H31" s="35" t="s">
        <v>67</v>
      </c>
      <c r="I31" s="35" t="s">
        <v>33</v>
      </c>
      <c r="J31" s="35">
        <v>2.5</v>
      </c>
    </row>
    <row r="32" ht="35" customHeight="1" spans="1:10">
      <c r="A32" s="50"/>
      <c r="B32" s="35" t="s">
        <v>110</v>
      </c>
      <c r="C32" s="35" t="s">
        <v>69</v>
      </c>
      <c r="D32" s="35" t="s">
        <v>70</v>
      </c>
      <c r="E32" s="35"/>
      <c r="F32" s="35" t="s">
        <v>67</v>
      </c>
      <c r="G32" s="35"/>
      <c r="H32" s="35" t="s">
        <v>67</v>
      </c>
      <c r="I32" s="35" t="s">
        <v>33</v>
      </c>
      <c r="J32" s="35">
        <v>2.5</v>
      </c>
    </row>
    <row r="33" ht="35" customHeight="1" spans="1:10">
      <c r="A33" s="50"/>
      <c r="B33" s="35" t="s">
        <v>111</v>
      </c>
      <c r="C33" s="51" t="s">
        <v>71</v>
      </c>
      <c r="D33" s="47" t="s">
        <v>72</v>
      </c>
      <c r="E33" s="49"/>
      <c r="F33" s="35" t="s">
        <v>50</v>
      </c>
      <c r="G33" s="35"/>
      <c r="H33" s="35" t="s">
        <v>50</v>
      </c>
      <c r="I33" s="55">
        <v>1</v>
      </c>
      <c r="J33" s="35">
        <v>2.5</v>
      </c>
    </row>
    <row r="34" ht="35" customHeight="1" spans="1:10">
      <c r="A34" s="35" t="s">
        <v>117</v>
      </c>
      <c r="B34" s="35"/>
      <c r="C34" s="47" t="s">
        <v>118</v>
      </c>
      <c r="D34" s="48"/>
      <c r="E34" s="48"/>
      <c r="F34" s="48"/>
      <c r="G34" s="48"/>
      <c r="H34" s="48"/>
      <c r="I34" s="48"/>
      <c r="J34" s="49"/>
    </row>
    <row r="35" ht="35" customHeight="1" spans="1:10">
      <c r="A35" s="50" t="s">
        <v>107</v>
      </c>
      <c r="B35" s="47" t="s">
        <v>23</v>
      </c>
      <c r="C35" s="51" t="s">
        <v>24</v>
      </c>
      <c r="D35" s="35" t="s">
        <v>25</v>
      </c>
      <c r="E35" s="35"/>
      <c r="F35" s="52" t="s">
        <v>26</v>
      </c>
      <c r="G35" s="39" t="s">
        <v>16</v>
      </c>
      <c r="H35" s="53" t="s">
        <v>17</v>
      </c>
      <c r="I35" s="53" t="s">
        <v>27</v>
      </c>
      <c r="J35" s="35" t="s">
        <v>28</v>
      </c>
    </row>
    <row r="36" ht="35" customHeight="1" spans="1:10">
      <c r="A36" s="50"/>
      <c r="B36" s="52" t="s">
        <v>108</v>
      </c>
      <c r="C36" s="35" t="s">
        <v>30</v>
      </c>
      <c r="D36" s="35" t="s">
        <v>90</v>
      </c>
      <c r="E36" s="35"/>
      <c r="F36" s="35" t="s">
        <v>32</v>
      </c>
      <c r="G36" s="35"/>
      <c r="H36" s="35" t="s">
        <v>32</v>
      </c>
      <c r="I36" s="35" t="s">
        <v>33</v>
      </c>
      <c r="J36" s="35">
        <v>2.5</v>
      </c>
    </row>
    <row r="37" ht="35" customHeight="1" spans="1:10">
      <c r="A37" s="50"/>
      <c r="B37" s="35" t="s">
        <v>114</v>
      </c>
      <c r="C37" s="35" t="s">
        <v>35</v>
      </c>
      <c r="D37" s="35" t="s">
        <v>91</v>
      </c>
      <c r="E37" s="35"/>
      <c r="F37" s="35" t="s">
        <v>32</v>
      </c>
      <c r="G37" s="35"/>
      <c r="H37" s="35" t="s">
        <v>32</v>
      </c>
      <c r="I37" s="35" t="s">
        <v>33</v>
      </c>
      <c r="J37" s="35">
        <v>5</v>
      </c>
    </row>
    <row r="38" ht="35" customHeight="1" spans="1:10">
      <c r="A38" s="50"/>
      <c r="B38" s="35"/>
      <c r="C38" s="56" t="s">
        <v>38</v>
      </c>
      <c r="D38" s="47" t="s">
        <v>92</v>
      </c>
      <c r="E38" s="49"/>
      <c r="F38" s="55" t="s">
        <v>50</v>
      </c>
      <c r="G38" s="35"/>
      <c r="H38" s="55" t="s">
        <v>50</v>
      </c>
      <c r="I38" s="55" t="s">
        <v>50</v>
      </c>
      <c r="J38" s="35">
        <v>5</v>
      </c>
    </row>
    <row r="39" ht="35" customHeight="1" spans="1:10">
      <c r="A39" s="50"/>
      <c r="B39" s="35"/>
      <c r="C39" s="35" t="s">
        <v>40</v>
      </c>
      <c r="D39" s="35" t="s">
        <v>93</v>
      </c>
      <c r="E39" s="35"/>
      <c r="F39" s="35" t="s">
        <v>67</v>
      </c>
      <c r="G39" s="35"/>
      <c r="H39" s="35" t="s">
        <v>67</v>
      </c>
      <c r="I39" s="35" t="s">
        <v>33</v>
      </c>
      <c r="J39" s="35">
        <v>2.5</v>
      </c>
    </row>
    <row r="40" ht="35" customHeight="1" spans="1:10">
      <c r="A40" s="50"/>
      <c r="B40" s="35" t="s">
        <v>110</v>
      </c>
      <c r="C40" s="35" t="s">
        <v>69</v>
      </c>
      <c r="D40" s="35" t="s">
        <v>94</v>
      </c>
      <c r="E40" s="35"/>
      <c r="F40" s="35" t="s">
        <v>67</v>
      </c>
      <c r="G40" s="35"/>
      <c r="H40" s="35" t="s">
        <v>67</v>
      </c>
      <c r="I40" s="35" t="s">
        <v>33</v>
      </c>
      <c r="J40" s="35">
        <v>2.5</v>
      </c>
    </row>
    <row r="41" ht="35" customHeight="1" spans="1:10">
      <c r="A41" s="50"/>
      <c r="B41" s="35" t="s">
        <v>111</v>
      </c>
      <c r="C41" s="51" t="s">
        <v>71</v>
      </c>
      <c r="D41" s="47" t="s">
        <v>95</v>
      </c>
      <c r="E41" s="49"/>
      <c r="F41" s="35" t="s">
        <v>50</v>
      </c>
      <c r="G41" s="35"/>
      <c r="H41" s="35" t="s">
        <v>50</v>
      </c>
      <c r="I41" s="35" t="s">
        <v>50</v>
      </c>
      <c r="J41" s="35">
        <v>2.5</v>
      </c>
    </row>
    <row r="42" ht="30" customHeight="1" spans="1:10">
      <c r="A42" s="35" t="s">
        <v>51</v>
      </c>
      <c r="B42" s="46">
        <f>J41+J40+J39+J38+J37+J36+J33+J32+J31+J30+J29+J28+J27+J26+J23+J22+J21+J20+J19+J18+J17++J14+J13+J12+J11+J10+J9+I6</f>
        <v>98.953213610586</v>
      </c>
      <c r="C42" s="46"/>
      <c r="D42" s="46"/>
      <c r="E42" s="46"/>
      <c r="F42" s="46"/>
      <c r="G42" s="46"/>
      <c r="H42" s="46"/>
      <c r="I42" s="46"/>
      <c r="J42" s="46"/>
    </row>
    <row r="43" ht="190" customHeight="1" spans="1:10">
      <c r="A43" s="35" t="s">
        <v>52</v>
      </c>
      <c r="B43" s="35"/>
      <c r="C43" s="36" t="s">
        <v>119</v>
      </c>
      <c r="D43" s="36"/>
      <c r="E43" s="36"/>
      <c r="F43" s="36"/>
      <c r="G43" s="36"/>
      <c r="H43" s="36"/>
      <c r="I43" s="36"/>
      <c r="J43" s="36"/>
    </row>
    <row r="44" ht="190" customHeight="1" spans="1:10">
      <c r="A44" s="35" t="s">
        <v>54</v>
      </c>
      <c r="B44" s="35"/>
      <c r="C44" s="36" t="s">
        <v>120</v>
      </c>
      <c r="D44" s="36"/>
      <c r="E44" s="36"/>
      <c r="F44" s="36"/>
      <c r="G44" s="36"/>
      <c r="H44" s="36"/>
      <c r="I44" s="36"/>
      <c r="J44" s="36"/>
    </row>
    <row r="45" ht="190" customHeight="1" spans="1:10">
      <c r="A45" s="35" t="s">
        <v>56</v>
      </c>
      <c r="B45" s="35"/>
      <c r="C45" s="35" t="s">
        <v>121</v>
      </c>
      <c r="D45" s="35"/>
      <c r="E45" s="35"/>
      <c r="F45" s="35"/>
      <c r="G45" s="35"/>
      <c r="H45" s="35"/>
      <c r="I45" s="35"/>
      <c r="J45" s="35"/>
    </row>
    <row r="46" ht="134.1" customHeight="1" spans="1:10">
      <c r="A46" s="59" t="s">
        <v>122</v>
      </c>
      <c r="B46" s="60"/>
      <c r="C46" s="60"/>
      <c r="D46" s="60"/>
      <c r="E46" s="60"/>
      <c r="F46" s="60"/>
      <c r="G46" s="60"/>
      <c r="H46" s="60"/>
      <c r="I46" s="60"/>
      <c r="J46" s="60"/>
    </row>
  </sheetData>
  <mergeCells count="67">
    <mergeCell ref="A1:J1"/>
    <mergeCell ref="A2:J2"/>
    <mergeCell ref="A3:B3"/>
    <mergeCell ref="C3:J3"/>
    <mergeCell ref="A4:B4"/>
    <mergeCell ref="C4:E4"/>
    <mergeCell ref="F4:I4"/>
    <mergeCell ref="I5:J5"/>
    <mergeCell ref="I6:J6"/>
    <mergeCell ref="A7:B7"/>
    <mergeCell ref="C7:J7"/>
    <mergeCell ref="D8:E8"/>
    <mergeCell ref="D9:E9"/>
    <mergeCell ref="D10:E10"/>
    <mergeCell ref="D11:E11"/>
    <mergeCell ref="D12:E12"/>
    <mergeCell ref="D13:E13"/>
    <mergeCell ref="D14:E14"/>
    <mergeCell ref="A15:B15"/>
    <mergeCell ref="C15:J15"/>
    <mergeCell ref="D16:E16"/>
    <mergeCell ref="D17:E17"/>
    <mergeCell ref="D18:E18"/>
    <mergeCell ref="D19:E19"/>
    <mergeCell ref="D20:E20"/>
    <mergeCell ref="D21:E21"/>
    <mergeCell ref="D22:E22"/>
    <mergeCell ref="D23:E23"/>
    <mergeCell ref="A24:B24"/>
    <mergeCell ref="C24:J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A34:B34"/>
    <mergeCell ref="C34:J34"/>
    <mergeCell ref="D35:E35"/>
    <mergeCell ref="D36:E36"/>
    <mergeCell ref="D37:E37"/>
    <mergeCell ref="D38:E38"/>
    <mergeCell ref="D39:E39"/>
    <mergeCell ref="D40:E40"/>
    <mergeCell ref="D41:E41"/>
    <mergeCell ref="B42:J42"/>
    <mergeCell ref="A43:B43"/>
    <mergeCell ref="C43:J43"/>
    <mergeCell ref="A44:B44"/>
    <mergeCell ref="C44:J44"/>
    <mergeCell ref="A45:B45"/>
    <mergeCell ref="C45:J45"/>
    <mergeCell ref="A46:J46"/>
    <mergeCell ref="A8:A14"/>
    <mergeCell ref="A16:A23"/>
    <mergeCell ref="A25:A33"/>
    <mergeCell ref="A35:A41"/>
    <mergeCell ref="B10:B12"/>
    <mergeCell ref="B18:B21"/>
    <mergeCell ref="B27:B31"/>
    <mergeCell ref="B37:B39"/>
    <mergeCell ref="C18:C19"/>
    <mergeCell ref="C27:C29"/>
    <mergeCell ref="A5:B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selection activeCell="R7" sqref="R7"/>
    </sheetView>
  </sheetViews>
  <sheetFormatPr defaultColWidth="9" defaultRowHeight="14.4"/>
  <cols>
    <col min="1" max="1" width="3.75" customWidth="1"/>
    <col min="2" max="2" width="11.1296296296296" customWidth="1"/>
    <col min="3" max="3" width="13" customWidth="1"/>
    <col min="5" max="5" width="8.87962962962963" customWidth="1"/>
    <col min="6" max="6" width="11" customWidth="1"/>
    <col min="7" max="7" width="6.87962962962963" customWidth="1"/>
    <col min="8" max="8" width="7.62962962962963" customWidth="1"/>
    <col min="9" max="9" width="12.8888888888889"/>
    <col min="13" max="13" width="11.25" customWidth="1"/>
    <col min="14" max="14" width="6.12962962962963" customWidth="1"/>
    <col min="15" max="15" width="15.6296296296296" customWidth="1"/>
  </cols>
  <sheetData>
    <row r="1" ht="57" customHeight="1" spans="1:15">
      <c r="A1" s="20" t="s">
        <v>123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="18" customFormat="1" ht="24.95" customHeight="1" spans="1:15">
      <c r="A2" s="22" t="s">
        <v>124</v>
      </c>
      <c r="B2" s="22"/>
      <c r="C2" s="22"/>
      <c r="D2" s="22"/>
      <c r="E2" s="22" t="s">
        <v>125</v>
      </c>
      <c r="F2" s="22"/>
      <c r="G2" s="22"/>
      <c r="H2" s="22"/>
      <c r="I2" s="22"/>
      <c r="J2" s="22"/>
      <c r="K2" s="22"/>
      <c r="L2" s="22"/>
      <c r="M2" s="22"/>
      <c r="N2" s="22"/>
      <c r="O2" s="22" t="s">
        <v>126</v>
      </c>
    </row>
    <row r="3" s="19" customFormat="1" ht="18.95" customHeight="1" spans="1:15">
      <c r="A3" s="23" t="s">
        <v>127</v>
      </c>
      <c r="B3" s="23" t="s">
        <v>128</v>
      </c>
      <c r="C3" s="23" t="s">
        <v>2</v>
      </c>
      <c r="D3" s="23" t="s">
        <v>129</v>
      </c>
      <c r="E3" s="24" t="s">
        <v>130</v>
      </c>
      <c r="F3" s="24"/>
      <c r="G3" s="24"/>
      <c r="H3" s="23" t="s">
        <v>131</v>
      </c>
      <c r="I3" s="25" t="s">
        <v>132</v>
      </c>
      <c r="J3" s="26"/>
      <c r="K3" s="26"/>
      <c r="L3" s="26"/>
      <c r="M3" s="26"/>
      <c r="N3" s="27"/>
      <c r="O3" s="23" t="s">
        <v>133</v>
      </c>
    </row>
    <row r="4" s="19" customFormat="1" ht="30" customHeight="1" spans="1:15">
      <c r="A4" s="28"/>
      <c r="B4" s="28"/>
      <c r="C4" s="28"/>
      <c r="D4" s="28"/>
      <c r="E4" s="28" t="s">
        <v>134</v>
      </c>
      <c r="F4" s="28" t="s">
        <v>135</v>
      </c>
      <c r="G4" s="28" t="s">
        <v>136</v>
      </c>
      <c r="H4" s="28"/>
      <c r="I4" s="24" t="s">
        <v>137</v>
      </c>
      <c r="J4" s="24" t="s">
        <v>29</v>
      </c>
      <c r="K4" s="24" t="s">
        <v>34</v>
      </c>
      <c r="L4" s="24" t="s">
        <v>138</v>
      </c>
      <c r="M4" s="24" t="s">
        <v>139</v>
      </c>
      <c r="N4" s="24" t="s">
        <v>140</v>
      </c>
      <c r="O4" s="28"/>
    </row>
    <row r="5" ht="30" customHeight="1" spans="1:15">
      <c r="A5" s="13">
        <v>1</v>
      </c>
      <c r="B5" s="15" t="s">
        <v>141</v>
      </c>
      <c r="C5" s="29" t="s">
        <v>3</v>
      </c>
      <c r="D5" s="15" t="s">
        <v>141</v>
      </c>
      <c r="E5" s="30">
        <v>0.14</v>
      </c>
      <c r="F5" s="30">
        <f t="shared" ref="F5:F8" si="0">G5-E5</f>
        <v>0</v>
      </c>
      <c r="G5" s="30">
        <v>0.14</v>
      </c>
      <c r="H5" s="31">
        <v>0.137</v>
      </c>
      <c r="I5" s="17">
        <f t="shared" ref="I5:I8" si="1">20*(H5/G5)</f>
        <v>19.5714285714286</v>
      </c>
      <c r="J5" s="15">
        <v>20</v>
      </c>
      <c r="K5" s="15">
        <v>20</v>
      </c>
      <c r="L5" s="15">
        <v>30</v>
      </c>
      <c r="M5" s="15">
        <v>10</v>
      </c>
      <c r="N5" s="15">
        <f t="shared" ref="N5:N8" si="2">I5+J5+K5+L5+M5</f>
        <v>99.5714285714286</v>
      </c>
      <c r="O5" s="15"/>
    </row>
    <row r="6" ht="30" customHeight="1" spans="1:15">
      <c r="A6" s="13">
        <v>2</v>
      </c>
      <c r="B6" s="15" t="s">
        <v>141</v>
      </c>
      <c r="C6" s="12" t="s">
        <v>142</v>
      </c>
      <c r="D6" s="15" t="s">
        <v>141</v>
      </c>
      <c r="E6" s="13">
        <v>25.5</v>
      </c>
      <c r="F6" s="30">
        <f t="shared" si="0"/>
        <v>8</v>
      </c>
      <c r="G6" s="13">
        <v>33.5</v>
      </c>
      <c r="H6" s="32">
        <v>30.5</v>
      </c>
      <c r="I6" s="17">
        <f t="shared" si="1"/>
        <v>18.2089552238806</v>
      </c>
      <c r="J6" s="15">
        <v>20</v>
      </c>
      <c r="K6" s="15">
        <v>20</v>
      </c>
      <c r="L6" s="15">
        <v>30</v>
      </c>
      <c r="M6" s="15">
        <v>10</v>
      </c>
      <c r="N6" s="15">
        <f t="shared" si="2"/>
        <v>98.2089552238806</v>
      </c>
      <c r="O6" s="15"/>
    </row>
    <row r="7" ht="30" customHeight="1" spans="1:15">
      <c r="A7" s="13">
        <v>3</v>
      </c>
      <c r="B7" s="15" t="s">
        <v>141</v>
      </c>
      <c r="C7" s="12" t="s">
        <v>77</v>
      </c>
      <c r="D7" s="15" t="s">
        <v>141</v>
      </c>
      <c r="E7" s="12">
        <v>18.31</v>
      </c>
      <c r="F7" s="30">
        <f t="shared" si="0"/>
        <v>0.810000000000002</v>
      </c>
      <c r="G7" s="13">
        <v>19.12</v>
      </c>
      <c r="H7" s="32">
        <v>17.6</v>
      </c>
      <c r="I7" s="17">
        <f t="shared" si="1"/>
        <v>18.4100418410042</v>
      </c>
      <c r="J7" s="15">
        <v>20</v>
      </c>
      <c r="K7" s="15">
        <v>20</v>
      </c>
      <c r="L7" s="15">
        <v>30</v>
      </c>
      <c r="M7" s="15">
        <v>10</v>
      </c>
      <c r="N7" s="15">
        <f t="shared" si="2"/>
        <v>98.4100418410042</v>
      </c>
      <c r="O7" s="15"/>
    </row>
    <row r="8" ht="30" customHeight="1" spans="1:15">
      <c r="A8" s="13">
        <v>4</v>
      </c>
      <c r="B8" s="15" t="s">
        <v>141</v>
      </c>
      <c r="C8" s="13" t="s">
        <v>89</v>
      </c>
      <c r="D8" s="15" t="s">
        <v>141</v>
      </c>
      <c r="E8" s="13">
        <v>22</v>
      </c>
      <c r="F8" s="30">
        <f t="shared" si="0"/>
        <v>0</v>
      </c>
      <c r="G8" s="13">
        <v>22</v>
      </c>
      <c r="H8" s="13">
        <v>21.73</v>
      </c>
      <c r="I8" s="17">
        <f t="shared" si="1"/>
        <v>19.7545454545455</v>
      </c>
      <c r="J8" s="15">
        <v>20</v>
      </c>
      <c r="K8" s="15">
        <v>20</v>
      </c>
      <c r="L8" s="15">
        <v>30</v>
      </c>
      <c r="M8" s="15">
        <v>10</v>
      </c>
      <c r="N8" s="15">
        <f t="shared" si="2"/>
        <v>99.7545454545455</v>
      </c>
      <c r="O8" s="15"/>
    </row>
    <row r="9" ht="30" customHeight="1" spans="1:15">
      <c r="A9" s="13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ht="30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30" customHeigh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</sheetData>
  <mergeCells count="11">
    <mergeCell ref="A1:O1"/>
    <mergeCell ref="A2:C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selection activeCell="P17" sqref="P17"/>
    </sheetView>
  </sheetViews>
  <sheetFormatPr defaultColWidth="9" defaultRowHeight="14.4"/>
  <cols>
    <col min="1" max="2" width="5.44444444444444" customWidth="1"/>
    <col min="4" max="4" width="10.1296296296296" customWidth="1"/>
    <col min="5" max="5" width="10" customWidth="1"/>
    <col min="6" max="6" width="7.11111111111111" customWidth="1"/>
    <col min="7" max="7" width="6.22222222222222" customWidth="1"/>
    <col min="8" max="8" width="7.22222222222222" customWidth="1"/>
    <col min="10" max="10" width="9.11111111111111" customWidth="1"/>
    <col min="11" max="16" width="8.77777777777778" customWidth="1"/>
    <col min="17" max="17" width="9.77777777777778" customWidth="1"/>
  </cols>
  <sheetData>
    <row r="1" ht="39.75" customHeight="1" spans="1:17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124</v>
      </c>
      <c r="B2" s="2"/>
      <c r="C2" s="2"/>
      <c r="F2" t="s">
        <v>125</v>
      </c>
      <c r="Q2" t="s">
        <v>126</v>
      </c>
    </row>
    <row r="3" spans="1:17">
      <c r="A3" s="3" t="s">
        <v>127</v>
      </c>
      <c r="B3" s="4" t="s">
        <v>144</v>
      </c>
      <c r="C3" s="3" t="s">
        <v>128</v>
      </c>
      <c r="D3" s="3" t="s">
        <v>2</v>
      </c>
      <c r="E3" s="4" t="s">
        <v>129</v>
      </c>
      <c r="F3" s="5" t="s">
        <v>130</v>
      </c>
      <c r="G3" s="6"/>
      <c r="H3" s="7"/>
      <c r="I3" s="4" t="s">
        <v>131</v>
      </c>
      <c r="J3" s="3" t="s">
        <v>145</v>
      </c>
      <c r="K3" s="5" t="s">
        <v>146</v>
      </c>
      <c r="L3" s="6"/>
      <c r="M3" s="8"/>
      <c r="N3" s="8"/>
      <c r="O3" s="8"/>
      <c r="P3" s="7"/>
      <c r="Q3" s="9" t="s">
        <v>133</v>
      </c>
    </row>
    <row r="4" ht="77" customHeight="1" spans="1:17">
      <c r="A4" s="10"/>
      <c r="B4" s="11"/>
      <c r="C4" s="10"/>
      <c r="D4" s="10"/>
      <c r="E4" s="11"/>
      <c r="F4" s="12" t="s">
        <v>134</v>
      </c>
      <c r="G4" s="12" t="s">
        <v>135</v>
      </c>
      <c r="H4" s="13" t="s">
        <v>136</v>
      </c>
      <c r="I4" s="11"/>
      <c r="J4" s="10"/>
      <c r="K4" s="12" t="s">
        <v>137</v>
      </c>
      <c r="L4" s="12" t="s">
        <v>147</v>
      </c>
      <c r="M4" s="12" t="s">
        <v>148</v>
      </c>
      <c r="N4" s="12" t="s">
        <v>138</v>
      </c>
      <c r="O4" s="12" t="s">
        <v>149</v>
      </c>
      <c r="P4" s="13" t="s">
        <v>140</v>
      </c>
      <c r="Q4" s="14"/>
    </row>
    <row r="5" spans="1:17">
      <c r="A5" s="13">
        <v>1</v>
      </c>
      <c r="B5" s="67" t="s">
        <v>150</v>
      </c>
      <c r="C5" s="15" t="s">
        <v>141</v>
      </c>
      <c r="D5" s="15" t="s">
        <v>151</v>
      </c>
      <c r="E5" s="15" t="s">
        <v>141</v>
      </c>
      <c r="F5" s="15">
        <v>330.61</v>
      </c>
      <c r="G5" s="15">
        <f>H5-F5</f>
        <v>7.94999999999999</v>
      </c>
      <c r="H5" s="15">
        <v>338.56</v>
      </c>
      <c r="I5" s="15">
        <v>320.84</v>
      </c>
      <c r="J5" s="16">
        <f>I5/H5</f>
        <v>0.947660680529301</v>
      </c>
      <c r="K5" s="17">
        <f>20*J5</f>
        <v>18.953213610586</v>
      </c>
      <c r="L5" s="15">
        <v>20</v>
      </c>
      <c r="M5" s="15">
        <v>20</v>
      </c>
      <c r="N5" s="15">
        <v>30</v>
      </c>
      <c r="O5" s="15">
        <v>10</v>
      </c>
      <c r="P5" s="17">
        <f>O5+N5+M5+L5+K5</f>
        <v>98.953213610586</v>
      </c>
      <c r="Q5" s="15"/>
    </row>
    <row r="6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</sheetData>
  <mergeCells count="10">
    <mergeCell ref="A1:Q1"/>
    <mergeCell ref="A2:C2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附件1项目自评表党建</vt:lpstr>
      <vt:lpstr>附件1项目自评表会议会展</vt:lpstr>
      <vt:lpstr>附件1项目专项业务工作</vt:lpstr>
      <vt:lpstr>附件1项目编外辅助用工</vt:lpstr>
      <vt:lpstr>附件2整体自评表</vt:lpstr>
      <vt:lpstr>附件5项目自评汇总表</vt:lpstr>
      <vt:lpstr>附加5部门整体汇总表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碧蓝怒火</cp:lastModifiedBy>
  <dcterms:created xsi:type="dcterms:W3CDTF">2022-01-13T09:26:00Z</dcterms:created>
  <dcterms:modified xsi:type="dcterms:W3CDTF">2026-05-27T03:13:38Z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