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部门整体统计表" sheetId="2" r:id="rId1"/>
    <sheet name="项目自评汇总表" sheetId="1" r:id="rId2"/>
  </sheets>
  <calcPr calcId="144525"/>
</workbook>
</file>

<file path=xl/sharedStrings.xml><?xml version="1.0" encoding="utf-8"?>
<sst xmlns="http://schemas.openxmlformats.org/spreadsheetml/2006/main" count="85" uniqueCount="47">
  <si>
    <t>2023年度东西湖区整体自评统计表</t>
  </si>
  <si>
    <t>填表人：方圆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</si>
  <si>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</si>
  <si>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</si>
  <si>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</si>
  <si>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</si>
  <si>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</si>
  <si>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</si>
  <si>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</si>
  <si>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</si>
  <si>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</si>
  <si>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</si>
  <si>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</si>
  <si>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</si>
  <si>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</si>
  <si>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</si>
  <si>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</si>
  <si>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</si>
  <si>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</si>
  <si>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</si>
  <si>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</si>
  <si>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</si>
  <si>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</si>
  <si>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017001</t>
  </si>
  <si>
    <r>
      <rPr>
        <sz val="11"/>
        <color rgb="FF000000"/>
        <rFont val="仿宋_GB2312"/>
        <charset val="134"/>
      </rPr>
      <t>东西湖区大数据中心</t>
    </r>
  </si>
  <si>
    <r>
      <rPr>
        <sz val="11"/>
        <rFont val="仿宋_GB2312"/>
        <charset val="134"/>
      </rPr>
      <t>部门整体</t>
    </r>
  </si>
  <si>
    <t>1.对接相关部门，根据全区项目统筹规划情况，培训班取消。
2.根据全区项目统筹情况，财政资金未及时下达，导致未按时支付。
3.因项目进度原因，导致审计服务采购延后。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</si>
  <si>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</si>
  <si>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</si>
  <si>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</si>
  <si>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</si>
  <si>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</si>
  <si>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</si>
  <si>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r>
      <rPr>
        <sz val="9"/>
        <color theme="1"/>
        <rFont val="宋体"/>
        <charset val="134"/>
      </rPr>
      <t>区大数据中心</t>
    </r>
  </si>
  <si>
    <r>
      <rPr>
        <sz val="11"/>
        <color theme="1"/>
        <rFont val="宋体"/>
        <charset val="134"/>
      </rPr>
      <t>东西湖区网上群众投诉平台项目</t>
    </r>
  </si>
  <si>
    <r>
      <rPr>
        <sz val="11"/>
        <color theme="1"/>
        <rFont val="宋体"/>
        <charset val="134"/>
      </rPr>
      <t>区大数据中心</t>
    </r>
  </si>
  <si>
    <t>根据全区项目统筹情况，财政资金未及时下达，导致未按时支付。</t>
  </si>
  <si>
    <r>
      <rPr>
        <sz val="11"/>
        <color theme="1"/>
        <rFont val="宋体"/>
        <charset val="134"/>
      </rPr>
      <t>服务器租赁服务</t>
    </r>
  </si>
  <si>
    <r>
      <rPr>
        <sz val="11"/>
        <color theme="1"/>
        <rFont val="宋体"/>
        <charset val="134"/>
      </rPr>
      <t>办公后勤保障经费</t>
    </r>
  </si>
  <si>
    <r>
      <rPr>
        <sz val="11"/>
        <color theme="1"/>
        <rFont val="宋体"/>
        <charset val="134"/>
      </rPr>
      <t>办公室</t>
    </r>
  </si>
  <si>
    <t>因法律顾问合同为分次付款，约定第二次付款时间为12月底前付款，但全区项目统筹情况，财政资金未及时下达，导致未按时支付。</t>
  </si>
  <si>
    <r>
      <rPr>
        <sz val="11"/>
        <color theme="1"/>
        <rFont val="宋体"/>
        <charset val="134"/>
      </rPr>
      <t>党建综合类项目</t>
    </r>
  </si>
  <si>
    <r>
      <rPr>
        <sz val="11"/>
        <color theme="1"/>
        <rFont val="宋体"/>
        <charset val="134"/>
      </rPr>
      <t>东西湖区协同办公系统</t>
    </r>
  </si>
  <si>
    <t>1.根据全区项目统筹情况，财政资金未及时下达，导致未按时支付。2.因项目进度原因，导致审计服务采购延后。</t>
  </si>
  <si>
    <r>
      <rPr>
        <sz val="11"/>
        <color theme="1"/>
        <rFont val="宋体"/>
        <charset val="134"/>
      </rPr>
      <t>大数据专项培训进修班</t>
    </r>
  </si>
  <si>
    <t>对接相关部门，根据全区项目统筹规划情况，培训班取消。</t>
  </si>
  <si>
    <t>辅助岗位人员工资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</si>
</sst>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color rgb="FF000000"/>
      <name val="Times New Roman"/>
      <charset val="134"/>
    </font>
    <font>
      <sz val="9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9"/>
      <color theme="1"/>
      <name val="宋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 applyProtection="0"/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9" fontId="19" fillId="0" borderId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34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3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1" borderId="0" applyProtection="0">
      <alignment vertical="center"/>
    </xf>
    <xf numFmtId="0" fontId="19" fillId="11" borderId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11" borderId="0" applyProtection="0">
      <alignment vertical="center"/>
    </xf>
    <xf numFmtId="9" fontId="19" fillId="0" borderId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0" fillId="4" borderId="0" applyNumberFormat="0" applyBorder="0" applyAlignment="0" applyProtection="0">
      <alignment vertical="center"/>
    </xf>
    <xf numFmtId="9" fontId="1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Protection="0">
      <alignment vertical="center"/>
    </xf>
    <xf numFmtId="9" fontId="1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Protection="0">
      <alignment vertical="center"/>
    </xf>
    <xf numFmtId="9" fontId="1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9" fillId="0" borderId="0" applyProtection="0">
      <alignment vertical="center"/>
    </xf>
    <xf numFmtId="9" fontId="19" fillId="0" borderId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12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/>
    <xf numFmtId="0" fontId="34" fillId="0" borderId="0">
      <alignment vertical="center"/>
    </xf>
    <xf numFmtId="0" fontId="39" fillId="0" borderId="0">
      <alignment vertical="center"/>
    </xf>
    <xf numFmtId="0" fontId="34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 applyProtection="0"/>
    <xf numFmtId="0" fontId="0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2" fillId="0" borderId="0"/>
    <xf numFmtId="0" fontId="12" fillId="0" borderId="0"/>
    <xf numFmtId="0" fontId="12" fillId="0" borderId="0" applyProtection="0"/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2" fillId="0" borderId="0" applyProtection="0"/>
    <xf numFmtId="0" fontId="12" fillId="0" borderId="0"/>
    <xf numFmtId="0" fontId="12" fillId="0" borderId="0" applyProtection="0"/>
    <xf numFmtId="0" fontId="12" fillId="0" borderId="0"/>
    <xf numFmtId="0" fontId="12" fillId="0" borderId="0" applyProtection="0"/>
    <xf numFmtId="0" fontId="12" fillId="0" borderId="0"/>
    <xf numFmtId="0" fontId="12" fillId="0" borderId="0">
      <protection locked="0"/>
    </xf>
    <xf numFmtId="0" fontId="12" fillId="0" borderId="0"/>
    <xf numFmtId="0" fontId="12" fillId="0" borderId="0" applyProtection="0"/>
    <xf numFmtId="0" fontId="12" fillId="0" borderId="0"/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2" fillId="0" borderId="0"/>
    <xf numFmtId="0" fontId="19" fillId="0" borderId="0" applyProtection="0">
      <alignment vertical="center"/>
    </xf>
    <xf numFmtId="0" fontId="34" fillId="0" borderId="0">
      <alignment vertical="center"/>
    </xf>
    <xf numFmtId="0" fontId="40" fillId="0" borderId="0"/>
    <xf numFmtId="0" fontId="41" fillId="0" borderId="0" applyProtection="0">
      <alignment vertical="center"/>
    </xf>
    <xf numFmtId="0" fontId="42" fillId="0" borderId="0">
      <alignment vertical="center"/>
    </xf>
    <xf numFmtId="0" fontId="12" fillId="0" borderId="0"/>
    <xf numFmtId="0" fontId="43" fillId="0" borderId="0" applyProtection="0"/>
    <xf numFmtId="0" fontId="12" fillId="0" borderId="0" applyProtection="0"/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2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3" fontId="19" fillId="0" borderId="0" applyProtection="0">
      <alignment vertical="center"/>
    </xf>
    <xf numFmtId="43" fontId="19" fillId="0" borderId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37" borderId="0" applyProtection="0">
      <alignment vertical="center"/>
    </xf>
    <xf numFmtId="0" fontId="45" fillId="37" borderId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5" fillId="0" borderId="3" xfId="15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9" fontId="11" fillId="0" borderId="0" xfId="3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9" fontId="12" fillId="0" borderId="0" xfId="34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9" fontId="13" fillId="0" borderId="3" xfId="34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7" fontId="8" fillId="0" borderId="3" xfId="15" applyNumberFormat="1" applyFont="1" applyFill="1" applyBorder="1" applyAlignment="1">
      <alignment horizontal="center" vertical="center"/>
    </xf>
    <xf numFmtId="177" fontId="8" fillId="0" borderId="3" xfId="97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quotePrefix="1">
      <alignment horizontal="center" vertical="center"/>
    </xf>
  </cellXfs>
  <cellStyles count="23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常规 3 4 3" xfId="7"/>
    <cellStyle name="千位分隔" xfId="8" builtinId="3"/>
    <cellStyle name="常规 7 3" xfId="9"/>
    <cellStyle name="20% - 强调文字颜色 5 2 4 2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百分比 2" xfId="19"/>
    <cellStyle name="警告文本" xfId="20" builtinId="11"/>
    <cellStyle name="常规 6 5" xfId="21"/>
    <cellStyle name="60% - 强调文字颜色 2" xfId="22" builtinId="36"/>
    <cellStyle name="常规 12 2 2" xfId="23"/>
    <cellStyle name="标题 4" xfId="24" builtinId="19"/>
    <cellStyle name="标题" xfId="25" builtinId="15"/>
    <cellStyle name="常规 5 2" xfId="26"/>
    <cellStyle name="20% - 强调文字颜色 5 2 3" xfId="27"/>
    <cellStyle name="解释性文本" xfId="28" builtinId="53"/>
    <cellStyle name="标题 1" xfId="29" builtinId="16"/>
    <cellStyle name="百分比 4" xfId="30"/>
    <cellStyle name="百分比 2 2" xfId="31"/>
    <cellStyle name="标题 2" xfId="32" builtinId="17"/>
    <cellStyle name="常规 5 2 2" xfId="33"/>
    <cellStyle name="百分比 5" xfId="34"/>
    <cellStyle name="20% - 强调文字颜色 5 2 3 2" xfId="35"/>
    <cellStyle name="20% - 强调文字颜色 5 2 3 3" xfId="36"/>
    <cellStyle name="60% - 强调文字颜色 1" xfId="37" builtinId="32"/>
    <cellStyle name="常规 5 2 3" xfId="38"/>
    <cellStyle name="标题 3" xfId="39" builtinId="18"/>
    <cellStyle name="常规 6 3 2 2" xfId="40"/>
    <cellStyle name="60% - 强调文字颜色 4" xfId="41" builtinId="44"/>
    <cellStyle name="输出" xfId="42" builtinId="21"/>
    <cellStyle name="计算" xfId="43" builtinId="22"/>
    <cellStyle name="检查单元格" xfId="44" builtinId="23"/>
    <cellStyle name="常规 8 3" xfId="45"/>
    <cellStyle name="20% - 强调文字颜色 6" xfId="46" builtinId="50"/>
    <cellStyle name="强调文字颜色 2" xfId="47" builtinId="33"/>
    <cellStyle name="常规 6 2 3" xfId="48"/>
    <cellStyle name="链接单元格" xfId="49" builtinId="24"/>
    <cellStyle name="汇总" xfId="50" builtinId="25"/>
    <cellStyle name="好" xfId="51" builtinId="26"/>
    <cellStyle name="常规 3 2 6" xfId="52"/>
    <cellStyle name="适中" xfId="53" builtinId="28"/>
    <cellStyle name="常规 8 2" xfId="54"/>
    <cellStyle name="20% - 强调文字颜色 5" xfId="55" builtinId="46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强调文字颜色 3" xfId="61" builtinId="37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20% - 强调文字颜色 5 2 4" xfId="71"/>
    <cellStyle name="20% - 强调文字颜色 5 2 2 2" xfId="72"/>
    <cellStyle name="20% - 强调文字颜色 5 2 5" xfId="73"/>
    <cellStyle name="20% - 强调文字颜色 5 2 2 3" xfId="74"/>
    <cellStyle name="百分比 2 2 2" xfId="75"/>
    <cellStyle name="20% - 强调文字颜色 5 2 4 3" xfId="76"/>
    <cellStyle name="百分比 2 2 2 2" xfId="77"/>
    <cellStyle name="20% - 强调文字颜色 5 2" xfId="78"/>
    <cellStyle name="常规 8 2 2" xfId="79"/>
    <cellStyle name="20% - 强调文字颜色 5 2 2" xfId="80"/>
    <cellStyle name="百分比 2 2 3" xfId="81"/>
    <cellStyle name="百分比 2 3" xfId="82"/>
    <cellStyle name="百分比 2 3 2" xfId="83"/>
    <cellStyle name="百分比 2 3 2 2" xfId="84"/>
    <cellStyle name="百分比 2 3 3" xfId="85"/>
    <cellStyle name="百分比 2 4" xfId="86"/>
    <cellStyle name="百分比 2 4 2" xfId="87"/>
    <cellStyle name="百分比 2 5" xfId="88"/>
    <cellStyle name="百分比 2 6" xfId="89"/>
    <cellStyle name="百分比 3" xfId="90"/>
    <cellStyle name="百分比 3 2" xfId="91"/>
    <cellStyle name="百分比 3 2 2" xfId="92"/>
    <cellStyle name="百分比 3 3" xfId="93"/>
    <cellStyle name="百分比 3 3 2" xfId="94"/>
    <cellStyle name="百分比 3 4" xfId="95"/>
    <cellStyle name="百分比 3 5" xfId="96"/>
    <cellStyle name="常规 10" xfId="97"/>
    <cellStyle name="常规 10 2" xfId="98"/>
    <cellStyle name="常规 10 3" xfId="99"/>
    <cellStyle name="常规 11" xfId="100"/>
    <cellStyle name="常规 11 2" xfId="101"/>
    <cellStyle name="常规 11 3" xfId="102"/>
    <cellStyle name="常规 2 3 2 2" xfId="103"/>
    <cellStyle name="常规 12" xfId="104"/>
    <cellStyle name="常规 12 2" xfId="105"/>
    <cellStyle name="常规 12 3" xfId="106"/>
    <cellStyle name="常规 2 3 3 2" xfId="107"/>
    <cellStyle name="常规 12 4" xfId="108"/>
    <cellStyle name="常规 13" xfId="109"/>
    <cellStyle name="常规 14" xfId="110"/>
    <cellStyle name="常规 2 10 2" xfId="111"/>
    <cellStyle name="常规 15" xfId="112"/>
    <cellStyle name="常规 2 10 3" xfId="113"/>
    <cellStyle name="常规 16" xfId="114"/>
    <cellStyle name="常规 17" xfId="115"/>
    <cellStyle name="常规 6 4 2" xfId="116"/>
    <cellStyle name="常规 18" xfId="117"/>
    <cellStyle name="常规 2" xfId="118"/>
    <cellStyle name="常规 2 10" xfId="119"/>
    <cellStyle name="常规 2 10 2 2" xfId="120"/>
    <cellStyle name="常规 2 2" xfId="121"/>
    <cellStyle name="常规 2 2 2" xfId="122"/>
    <cellStyle name="常规 2 2 2 2" xfId="123"/>
    <cellStyle name="常规 2 2 2 2 2" xfId="124"/>
    <cellStyle name="常规 2 2 2 3" xfId="125"/>
    <cellStyle name="常规 2 2 3" xfId="126"/>
    <cellStyle name="常规 2 2 3 2" xfId="127"/>
    <cellStyle name="常规 2 2 5" xfId="128"/>
    <cellStyle name="常规 2 3" xfId="129"/>
    <cellStyle name="常规 2 3 2" xfId="130"/>
    <cellStyle name="常规 2 3 2 3" xfId="131"/>
    <cellStyle name="常规 2 3 3" xfId="132"/>
    <cellStyle name="常规 2 3 4" xfId="133"/>
    <cellStyle name="常规 2 3 5" xfId="134"/>
    <cellStyle name="常规 2 4" xfId="135"/>
    <cellStyle name="常规 2 4 2" xfId="136"/>
    <cellStyle name="常规 2 4 3" xfId="137"/>
    <cellStyle name="常规 2 5" xfId="138"/>
    <cellStyle name="常规 2 5 2" xfId="139"/>
    <cellStyle name="常规 2 5 2 2" xfId="140"/>
    <cellStyle name="常规 2 5 3" xfId="141"/>
    <cellStyle name="常规 2 6" xfId="142"/>
    <cellStyle name="常规 2 6 2" xfId="143"/>
    <cellStyle name="常规 2 6 3" xfId="144"/>
    <cellStyle name="常规 2 7" xfId="145"/>
    <cellStyle name="常规 2 7 2" xfId="146"/>
    <cellStyle name="常规 2_Sheet5" xfId="147"/>
    <cellStyle name="常规 3" xfId="148"/>
    <cellStyle name="常规 3 2" xfId="149"/>
    <cellStyle name="常规 3 2 2" xfId="150"/>
    <cellStyle name="常规 3 2 2 2" xfId="151"/>
    <cellStyle name="常规 3 2 2 2 2" xfId="152"/>
    <cellStyle name="常规 3 2 2 3" xfId="153"/>
    <cellStyle name="常规 3 2 3" xfId="154"/>
    <cellStyle name="常规 3 2 3 2" xfId="155"/>
    <cellStyle name="常规 3 2 3 2 2" xfId="156"/>
    <cellStyle name="常规 3 2 3 3" xfId="157"/>
    <cellStyle name="常规 3 2 4" xfId="158"/>
    <cellStyle name="常规 3 2 4 2" xfId="159"/>
    <cellStyle name="常规 3 2 5" xfId="160"/>
    <cellStyle name="常规 3 3" xfId="161"/>
    <cellStyle name="常规 3 3 2" xfId="162"/>
    <cellStyle name="常规 3 3 2 2" xfId="163"/>
    <cellStyle name="常规 3 3 3" xfId="164"/>
    <cellStyle name="常规 3 4" xfId="165"/>
    <cellStyle name="常规 3 4 2" xfId="166"/>
    <cellStyle name="千位分隔 2 2 3" xfId="167"/>
    <cellStyle name="常规 3 4 2 2" xfId="168"/>
    <cellStyle name="常规 3 5" xfId="169"/>
    <cellStyle name="常规 3 5 2" xfId="170"/>
    <cellStyle name="常规 3 6" xfId="171"/>
    <cellStyle name="常规 4" xfId="172"/>
    <cellStyle name="常规 5 3 2 2" xfId="173"/>
    <cellStyle name="常规 4 2" xfId="174"/>
    <cellStyle name="常规 4 2 2" xfId="175"/>
    <cellStyle name="常规 4 4" xfId="176"/>
    <cellStyle name="常规 4 2 2 2" xfId="177"/>
    <cellStyle name="常规 6 4" xfId="178"/>
    <cellStyle name="常规 4 2 3" xfId="179"/>
    <cellStyle name="常规 4 5" xfId="180"/>
    <cellStyle name="常规 4 3" xfId="181"/>
    <cellStyle name="常规 4 3 2" xfId="182"/>
    <cellStyle name="常规 5 4" xfId="183"/>
    <cellStyle name="常规 5" xfId="184"/>
    <cellStyle name="常规 5 2 2 2" xfId="185"/>
    <cellStyle name="常规 5 3" xfId="186"/>
    <cellStyle name="常规 5 3 2" xfId="187"/>
    <cellStyle name="常规 5 3 3" xfId="188"/>
    <cellStyle name="常规 5 4 2" xfId="189"/>
    <cellStyle name="常规 5 5" xfId="190"/>
    <cellStyle name="常规 5 6" xfId="191"/>
    <cellStyle name="常规 6 2" xfId="192"/>
    <cellStyle name="常规 6 2 2" xfId="193"/>
    <cellStyle name="常规 6 2 2 2" xfId="194"/>
    <cellStyle name="常规 6 3" xfId="195"/>
    <cellStyle name="常规 6 3 2" xfId="196"/>
    <cellStyle name="常规 6 3 3" xfId="197"/>
    <cellStyle name="常规 6 6" xfId="198"/>
    <cellStyle name="常规 7" xfId="199"/>
    <cellStyle name="常规 7 2" xfId="200"/>
    <cellStyle name="常规 7 2 2" xfId="201"/>
    <cellStyle name="常规 7 2 2 2" xfId="202"/>
    <cellStyle name="常规 7 2 3" xfId="203"/>
    <cellStyle name="常规 7 3 2" xfId="204"/>
    <cellStyle name="千位分隔 2" xfId="205"/>
    <cellStyle name="常规 7 4" xfId="206"/>
    <cellStyle name="常规 7 5" xfId="207"/>
    <cellStyle name="常规 8" xfId="208"/>
    <cellStyle name="常规 8 3 2" xfId="209"/>
    <cellStyle name="常规 8 4" xfId="210"/>
    <cellStyle name="常规 8 5" xfId="211"/>
    <cellStyle name="常规 9" xfId="212"/>
    <cellStyle name="常规 9 2" xfId="213"/>
    <cellStyle name="常规 9 2 2" xfId="214"/>
    <cellStyle name="常规 9 3" xfId="215"/>
    <cellStyle name="常规 9 4" xfId="216"/>
    <cellStyle name="千位分隔 2 2" xfId="217"/>
    <cellStyle name="千位分隔 2 2 2" xfId="218"/>
    <cellStyle name="千位分隔 2 4" xfId="219"/>
    <cellStyle name="千位分隔 2 3" xfId="220"/>
    <cellStyle name="千位分隔 2 3 2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workbookViewId="0">
      <selection activeCell="A5" sqref="A5:P5"/>
    </sheetView>
  </sheetViews>
  <sheetFormatPr defaultColWidth="9" defaultRowHeight="13.5" outlineLevelRow="4"/>
  <cols>
    <col min="1" max="1" width="4.625" customWidth="1"/>
    <col min="3" max="3" width="20.375" customWidth="1"/>
    <col min="5" max="5" width="20.375" customWidth="1"/>
    <col min="8" max="8" width="9.375"/>
    <col min="17" max="17" width="15.375" customWidth="1"/>
  </cols>
  <sheetData>
    <row r="1" ht="28.5" spans="1:17">
      <c r="A1" s="25" t="s">
        <v>0</v>
      </c>
      <c r="B1" s="25"/>
      <c r="C1" s="25"/>
      <c r="D1" s="26"/>
      <c r="E1" s="26"/>
      <c r="F1" s="26"/>
      <c r="G1" s="26"/>
      <c r="H1" s="26"/>
      <c r="I1" s="26"/>
      <c r="J1" s="36"/>
      <c r="K1" s="37"/>
      <c r="L1" s="37"/>
      <c r="M1" s="37"/>
      <c r="N1" s="37"/>
      <c r="O1" s="37"/>
      <c r="P1" s="37"/>
      <c r="Q1" s="26"/>
    </row>
    <row r="2" ht="22" customHeight="1" spans="1:17">
      <c r="A2" s="27" t="s">
        <v>1</v>
      </c>
      <c r="B2" s="27"/>
      <c r="C2" s="27"/>
      <c r="D2" s="27"/>
      <c r="E2" s="27"/>
      <c r="F2" s="27" t="s">
        <v>2</v>
      </c>
      <c r="G2" s="27"/>
      <c r="H2" s="27">
        <v>83089917</v>
      </c>
      <c r="I2" s="27"/>
      <c r="J2" s="38"/>
      <c r="K2" s="39"/>
      <c r="L2" s="39"/>
      <c r="M2" s="39"/>
      <c r="N2" s="39"/>
      <c r="O2" s="39"/>
      <c r="P2" s="39"/>
      <c r="Q2" s="27" t="s">
        <v>3</v>
      </c>
    </row>
    <row r="3" spans="1:17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9" t="s">
        <v>9</v>
      </c>
      <c r="G3" s="29"/>
      <c r="H3" s="29"/>
      <c r="I3" s="28" t="s">
        <v>10</v>
      </c>
      <c r="J3" s="40" t="s">
        <v>11</v>
      </c>
      <c r="K3" s="41" t="s">
        <v>12</v>
      </c>
      <c r="L3" s="41"/>
      <c r="M3" s="41"/>
      <c r="N3" s="41"/>
      <c r="O3" s="41"/>
      <c r="P3" s="42"/>
      <c r="Q3" s="45" t="s">
        <v>13</v>
      </c>
    </row>
    <row r="4" ht="40.5" spans="1:17">
      <c r="A4" s="30"/>
      <c r="B4" s="30"/>
      <c r="C4" s="30"/>
      <c r="D4" s="30"/>
      <c r="E4" s="30"/>
      <c r="F4" s="30" t="s">
        <v>14</v>
      </c>
      <c r="G4" s="30" t="s">
        <v>15</v>
      </c>
      <c r="H4" s="30" t="s">
        <v>16</v>
      </c>
      <c r="I4" s="30"/>
      <c r="J4" s="40"/>
      <c r="K4" s="42" t="s">
        <v>17</v>
      </c>
      <c r="L4" s="29" t="s">
        <v>18</v>
      </c>
      <c r="M4" s="29" t="s">
        <v>19</v>
      </c>
      <c r="N4" s="29" t="s">
        <v>20</v>
      </c>
      <c r="O4" s="29" t="s">
        <v>21</v>
      </c>
      <c r="P4" s="29" t="s">
        <v>22</v>
      </c>
      <c r="Q4" s="46"/>
    </row>
    <row r="5" s="24" customFormat="1" ht="175.5" spans="1:17">
      <c r="A5" s="31">
        <v>1</v>
      </c>
      <c r="B5" s="32" t="s">
        <v>23</v>
      </c>
      <c r="C5" s="33" t="s">
        <v>24</v>
      </c>
      <c r="D5" s="34" t="s">
        <v>25</v>
      </c>
      <c r="E5" s="33" t="s">
        <v>24</v>
      </c>
      <c r="F5" s="35">
        <v>870.31</v>
      </c>
      <c r="G5" s="35">
        <v>111.38</v>
      </c>
      <c r="H5" s="35">
        <f>G5+F5</f>
        <v>981.69</v>
      </c>
      <c r="I5" s="35">
        <v>721.21</v>
      </c>
      <c r="J5" s="43">
        <f>I5/H5</f>
        <v>0.734661654901242</v>
      </c>
      <c r="K5" s="35">
        <f>20*J5</f>
        <v>14.6932330980248</v>
      </c>
      <c r="L5" s="44">
        <v>18</v>
      </c>
      <c r="M5" s="44">
        <v>18</v>
      </c>
      <c r="N5" s="44">
        <v>26</v>
      </c>
      <c r="O5" s="44">
        <v>9</v>
      </c>
      <c r="P5" s="35">
        <f>K5+L5+M5+N5+O5</f>
        <v>85.6932330980248</v>
      </c>
      <c r="Q5" s="47" t="s">
        <v>26</v>
      </c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83089971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28</v>
      </c>
      <c r="B3" s="7" t="s">
        <v>5</v>
      </c>
      <c r="C3" s="7" t="s">
        <v>29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30</v>
      </c>
      <c r="M3" s="8"/>
      <c r="N3" s="8"/>
      <c r="O3" s="8"/>
      <c r="P3" s="8"/>
      <c r="Q3" s="22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31</v>
      </c>
      <c r="N4" s="8" t="s">
        <v>19</v>
      </c>
      <c r="O4" s="8" t="s">
        <v>20</v>
      </c>
      <c r="P4" s="8" t="s">
        <v>32</v>
      </c>
      <c r="Q4" s="22" t="s">
        <v>22</v>
      </c>
      <c r="R4" s="8"/>
    </row>
    <row r="5" ht="27" customHeight="1" spans="1:18">
      <c r="A5" s="10">
        <v>1</v>
      </c>
      <c r="B5" s="48" t="s">
        <v>23</v>
      </c>
      <c r="C5" s="12">
        <v>1</v>
      </c>
      <c r="D5" s="13" t="s">
        <v>33</v>
      </c>
      <c r="E5" s="14" t="s">
        <v>34</v>
      </c>
      <c r="F5" s="15" t="s">
        <v>35</v>
      </c>
      <c r="G5" s="15">
        <v>152.7</v>
      </c>
      <c r="H5" s="15">
        <v>30.31</v>
      </c>
      <c r="I5" s="17">
        <f>G5+H5</f>
        <v>183.01</v>
      </c>
      <c r="J5" s="18">
        <v>122.9</v>
      </c>
      <c r="K5" s="19">
        <f>J5/I5</f>
        <v>0.671548002841375</v>
      </c>
      <c r="L5" s="20">
        <f t="shared" ref="L5:L11" si="0">J5/I5*20</f>
        <v>13.4309600568275</v>
      </c>
      <c r="M5" s="15">
        <v>20</v>
      </c>
      <c r="N5" s="15">
        <v>20</v>
      </c>
      <c r="O5" s="15">
        <v>30</v>
      </c>
      <c r="P5" s="15">
        <v>10</v>
      </c>
      <c r="Q5" s="20">
        <f t="shared" ref="Q5:Q11" si="1">SUM(L5:P5)</f>
        <v>93.4309600568275</v>
      </c>
      <c r="R5" s="23" t="s">
        <v>36</v>
      </c>
    </row>
    <row r="6" ht="28" customHeight="1" spans="1:18">
      <c r="A6" s="10">
        <v>2</v>
      </c>
      <c r="B6" s="48" t="s">
        <v>23</v>
      </c>
      <c r="C6" s="12">
        <v>2</v>
      </c>
      <c r="D6" s="13" t="s">
        <v>33</v>
      </c>
      <c r="E6" s="14" t="s">
        <v>37</v>
      </c>
      <c r="F6" s="15" t="s">
        <v>35</v>
      </c>
      <c r="G6" s="15">
        <v>20</v>
      </c>
      <c r="H6" s="15"/>
      <c r="I6" s="17">
        <f t="shared" ref="I5:I11" si="2">G6+H6</f>
        <v>20</v>
      </c>
      <c r="J6" s="18">
        <v>0</v>
      </c>
      <c r="K6" s="19">
        <f t="shared" ref="K6:K11" si="3">J6/I6</f>
        <v>0</v>
      </c>
      <c r="L6" s="20">
        <f t="shared" si="0"/>
        <v>0</v>
      </c>
      <c r="M6" s="15">
        <v>20</v>
      </c>
      <c r="N6" s="15">
        <v>20</v>
      </c>
      <c r="O6" s="15">
        <v>30</v>
      </c>
      <c r="P6" s="15">
        <v>10</v>
      </c>
      <c r="Q6" s="20">
        <f t="shared" si="1"/>
        <v>80</v>
      </c>
      <c r="R6" s="23" t="s">
        <v>36</v>
      </c>
    </row>
    <row r="7" ht="42" customHeight="1" spans="1:18">
      <c r="A7" s="10">
        <v>3</v>
      </c>
      <c r="B7" s="48" t="s">
        <v>23</v>
      </c>
      <c r="C7" s="12">
        <v>3</v>
      </c>
      <c r="D7" s="13" t="s">
        <v>33</v>
      </c>
      <c r="E7" s="14" t="s">
        <v>38</v>
      </c>
      <c r="F7" s="15" t="s">
        <v>39</v>
      </c>
      <c r="G7" s="15">
        <v>19.04</v>
      </c>
      <c r="H7" s="15"/>
      <c r="I7" s="17">
        <f t="shared" si="2"/>
        <v>19.04</v>
      </c>
      <c r="J7" s="18">
        <v>14.31</v>
      </c>
      <c r="K7" s="19">
        <f t="shared" si="3"/>
        <v>0.751575630252101</v>
      </c>
      <c r="L7" s="20">
        <f t="shared" si="0"/>
        <v>15.031512605042</v>
      </c>
      <c r="M7" s="15">
        <v>20</v>
      </c>
      <c r="N7" s="15">
        <v>20</v>
      </c>
      <c r="O7" s="15">
        <v>30</v>
      </c>
      <c r="P7" s="15">
        <v>10</v>
      </c>
      <c r="Q7" s="20">
        <f t="shared" si="1"/>
        <v>95.031512605042</v>
      </c>
      <c r="R7" s="23" t="s">
        <v>40</v>
      </c>
    </row>
    <row r="8" ht="28" customHeight="1" spans="1:18">
      <c r="A8" s="10">
        <v>4</v>
      </c>
      <c r="B8" s="48" t="s">
        <v>23</v>
      </c>
      <c r="C8" s="12">
        <v>4</v>
      </c>
      <c r="D8" s="13" t="s">
        <v>33</v>
      </c>
      <c r="E8" s="14" t="s">
        <v>41</v>
      </c>
      <c r="F8" s="15" t="s">
        <v>39</v>
      </c>
      <c r="G8" s="15">
        <v>0.26</v>
      </c>
      <c r="H8" s="15"/>
      <c r="I8" s="17">
        <f t="shared" si="2"/>
        <v>0.26</v>
      </c>
      <c r="J8" s="18">
        <v>0.26</v>
      </c>
      <c r="K8" s="19">
        <f t="shared" si="3"/>
        <v>1</v>
      </c>
      <c r="L8" s="20">
        <f t="shared" si="0"/>
        <v>20</v>
      </c>
      <c r="M8" s="15">
        <v>20</v>
      </c>
      <c r="N8" s="15">
        <v>20</v>
      </c>
      <c r="O8" s="15">
        <v>30</v>
      </c>
      <c r="P8" s="15">
        <v>10</v>
      </c>
      <c r="Q8" s="20">
        <f t="shared" si="1"/>
        <v>100</v>
      </c>
      <c r="R8" s="23"/>
    </row>
    <row r="9" ht="36" spans="1:18">
      <c r="A9" s="10">
        <v>5</v>
      </c>
      <c r="B9" s="48" t="s">
        <v>23</v>
      </c>
      <c r="C9" s="12">
        <v>5</v>
      </c>
      <c r="D9" s="13" t="s">
        <v>33</v>
      </c>
      <c r="E9" s="14" t="s">
        <v>42</v>
      </c>
      <c r="F9" s="15" t="s">
        <v>35</v>
      </c>
      <c r="G9" s="15">
        <v>200</v>
      </c>
      <c r="H9" s="15"/>
      <c r="I9" s="17">
        <f t="shared" si="2"/>
        <v>200</v>
      </c>
      <c r="J9" s="21">
        <v>140.15</v>
      </c>
      <c r="K9" s="19">
        <f t="shared" si="3"/>
        <v>0.70075</v>
      </c>
      <c r="L9" s="20">
        <f t="shared" si="0"/>
        <v>14.015</v>
      </c>
      <c r="M9" s="15">
        <v>20</v>
      </c>
      <c r="N9" s="15">
        <v>20</v>
      </c>
      <c r="O9" s="15">
        <v>30</v>
      </c>
      <c r="P9" s="15">
        <v>10</v>
      </c>
      <c r="Q9" s="20">
        <f t="shared" si="1"/>
        <v>94.015</v>
      </c>
      <c r="R9" s="23" t="s">
        <v>43</v>
      </c>
    </row>
    <row r="10" ht="28" customHeight="1" spans="1:18">
      <c r="A10" s="10">
        <v>6</v>
      </c>
      <c r="B10" s="48" t="s">
        <v>23</v>
      </c>
      <c r="C10" s="12">
        <v>6</v>
      </c>
      <c r="D10" s="13" t="s">
        <v>33</v>
      </c>
      <c r="E10" s="14" t="s">
        <v>44</v>
      </c>
      <c r="F10" s="15" t="s">
        <v>35</v>
      </c>
      <c r="G10" s="15">
        <v>23</v>
      </c>
      <c r="H10" s="15"/>
      <c r="I10" s="17">
        <f t="shared" si="2"/>
        <v>23</v>
      </c>
      <c r="J10" s="18">
        <v>0</v>
      </c>
      <c r="K10" s="19">
        <f t="shared" si="3"/>
        <v>0</v>
      </c>
      <c r="L10" s="20">
        <f t="shared" si="0"/>
        <v>0</v>
      </c>
      <c r="M10" s="15">
        <v>0</v>
      </c>
      <c r="N10" s="15">
        <v>0</v>
      </c>
      <c r="O10" s="15">
        <v>0</v>
      </c>
      <c r="P10" s="15">
        <v>0</v>
      </c>
      <c r="Q10" s="20">
        <f t="shared" si="1"/>
        <v>0</v>
      </c>
      <c r="R10" s="23" t="s">
        <v>45</v>
      </c>
    </row>
    <row r="11" ht="28" customHeight="1" spans="1:18">
      <c r="A11" s="10">
        <v>7</v>
      </c>
      <c r="B11" s="48" t="s">
        <v>23</v>
      </c>
      <c r="C11" s="12">
        <v>7</v>
      </c>
      <c r="D11" s="13" t="s">
        <v>33</v>
      </c>
      <c r="E11" s="16" t="s">
        <v>46</v>
      </c>
      <c r="F11" s="15" t="s">
        <v>35</v>
      </c>
      <c r="G11" s="15">
        <v>115</v>
      </c>
      <c r="H11" s="15"/>
      <c r="I11" s="17">
        <f t="shared" si="2"/>
        <v>115</v>
      </c>
      <c r="J11" s="18">
        <v>102.72</v>
      </c>
      <c r="K11" s="19">
        <f t="shared" si="3"/>
        <v>0.893217391304348</v>
      </c>
      <c r="L11" s="20">
        <f t="shared" si="0"/>
        <v>17.864347826087</v>
      </c>
      <c r="M11" s="15">
        <v>20</v>
      </c>
      <c r="N11" s="15">
        <v>20</v>
      </c>
      <c r="O11" s="15">
        <v>30</v>
      </c>
      <c r="P11" s="15">
        <v>10</v>
      </c>
      <c r="Q11" s="20">
        <f t="shared" si="1"/>
        <v>97.864347826087</v>
      </c>
      <c r="R11" s="23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追寻</cp:lastModifiedBy>
  <dcterms:created xsi:type="dcterms:W3CDTF">2022-01-13T09:26:00Z</dcterms:created>
  <dcterms:modified xsi:type="dcterms:W3CDTF">2024-05-21T01:38:35Z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65D64262A1BE4D98AB05BA79CA2CF908_13</vt:lpwstr>
  </property>
  <property fmtid="{D5CDD505-2E9C-101B-9397-08002B2CF9AE}" pid="3" name="KSOProductBuildVer">
    <vt:lpwstr>2052-11.1.0.14309</vt:lpwstr>
  </property>
</Properties>
</file>