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9672" activeTab="1"/>
  </bookViews>
  <sheets>
    <sheet name="部门整体汇总表" sheetId="4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9" i="1"/>
  <c r="N58"/>
  <c r="N57"/>
  <c r="N56"/>
  <c r="N55"/>
  <c r="N54"/>
  <c r="N53"/>
  <c r="N52"/>
  <c r="N51"/>
  <c r="N50"/>
  <c r="N49"/>
  <c r="I49"/>
  <c r="N48"/>
  <c r="N47"/>
  <c r="I47"/>
  <c r="N46"/>
  <c r="N45"/>
  <c r="N44"/>
  <c r="N43"/>
  <c r="N42"/>
  <c r="N41"/>
  <c r="I41"/>
  <c r="N40"/>
  <c r="N39"/>
  <c r="N38"/>
  <c r="I38"/>
  <c r="N37"/>
  <c r="I37"/>
  <c r="N36"/>
  <c r="I36"/>
  <c r="N35"/>
  <c r="I35"/>
  <c r="N34"/>
  <c r="I34"/>
  <c r="N33"/>
  <c r="I33"/>
  <c r="N32"/>
  <c r="I32"/>
  <c r="N31"/>
  <c r="I31"/>
  <c r="N30"/>
  <c r="I30"/>
  <c r="N29"/>
  <c r="I29"/>
  <c r="N28"/>
  <c r="N27"/>
  <c r="I27"/>
  <c r="N26"/>
  <c r="I26"/>
  <c r="N25"/>
  <c r="I25"/>
  <c r="N24"/>
  <c r="I24"/>
  <c r="N23"/>
  <c r="I23"/>
  <c r="N22"/>
  <c r="I22"/>
  <c r="N21"/>
  <c r="I21"/>
  <c r="N20"/>
  <c r="I20"/>
  <c r="N19"/>
  <c r="I19"/>
  <c r="N18"/>
  <c r="I18"/>
  <c r="N17"/>
  <c r="I17"/>
  <c r="N16"/>
  <c r="I16"/>
  <c r="N15"/>
  <c r="I15"/>
  <c r="N14"/>
  <c r="I14"/>
  <c r="N13"/>
  <c r="I13"/>
  <c r="N12"/>
  <c r="I12"/>
  <c r="N11"/>
  <c r="N10"/>
  <c r="I10"/>
  <c r="N9"/>
  <c r="I9"/>
  <c r="N8"/>
  <c r="I8"/>
  <c r="N7"/>
  <c r="I7"/>
  <c r="N6"/>
  <c r="I6"/>
  <c r="N5"/>
  <c r="I5"/>
  <c r="P5" i="4"/>
  <c r="K5"/>
  <c r="J5"/>
  <c r="H5"/>
</calcChain>
</file>

<file path=xl/sharedStrings.xml><?xml version="1.0" encoding="utf-8"?>
<sst xmlns="http://schemas.openxmlformats.org/spreadsheetml/2006/main" count="269" uniqueCount="121">
  <si>
    <t>2024年度东西湖区整体自评汇总表</t>
  </si>
  <si>
    <t>填表人：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</si>
  <si>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</si>
  <si>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</si>
  <si>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</si>
  <si>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</si>
  <si>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</si>
  <si>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</si>
  <si>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</si>
  <si>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</si>
  <si>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</si>
  <si>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</si>
  <si>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</si>
  <si>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</si>
  <si>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</si>
  <si>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</si>
  <si>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</si>
  <si>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</si>
  <si>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</si>
  <si>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</si>
  <si>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</si>
  <si>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</si>
  <si>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</si>
  <si>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071001</t>
  </si>
  <si>
    <t>走马岭街道办</t>
  </si>
  <si>
    <t>部门整体</t>
  </si>
  <si>
    <t>1.部分项目绩效目标完成不理想；2.指标设置不完整；3.预算执行率低；4.资金使用不规范；5.成果资料完整度不高或缺失</t>
  </si>
  <si>
    <t>成本指标（20分）</t>
  </si>
  <si>
    <t>产出指标（20分）</t>
  </si>
  <si>
    <t>2024年度走马岭街道办事处项目绩效自评情况汇总表</t>
  </si>
  <si>
    <t>项目自评得分</t>
  </si>
  <si>
    <t>满意度指标
（10分）</t>
  </si>
  <si>
    <t>走马岭街道办事处</t>
  </si>
  <si>
    <t>安全工作经费</t>
  </si>
  <si>
    <t>平安办</t>
  </si>
  <si>
    <t>本年度未开展综合应急演练。</t>
  </si>
  <si>
    <t>拆迁部门工作经费</t>
  </si>
  <si>
    <t>经发部</t>
  </si>
  <si>
    <t>项目开展有配套专项资金，部门预算资金有结余。</t>
  </si>
  <si>
    <t>机关日常运行经费</t>
  </si>
  <si>
    <t>党政办</t>
  </si>
  <si>
    <t>财政资金紧张，未及时拨付到位，使用其他预算资金支付。</t>
  </si>
  <si>
    <t>城建部门建设项目经费</t>
  </si>
  <si>
    <t>公管办</t>
  </si>
  <si>
    <t>财政资金紧张，未及时拨付到位。</t>
  </si>
  <si>
    <t>党建工作经费</t>
  </si>
  <si>
    <t>党建办</t>
  </si>
  <si>
    <t>财政资金紧张，未及时拨付到位，使用其他预算资金支出。</t>
  </si>
  <si>
    <t>党务工作经费</t>
  </si>
  <si>
    <t>财政资金紧张，未及时拨付到位，部分项目使用其他预算资金支付。</t>
  </si>
  <si>
    <t>农业部门运行支出</t>
  </si>
  <si>
    <t>对基层社会保障经费</t>
  </si>
  <si>
    <t>社会事务办</t>
  </si>
  <si>
    <t>1.经费预算执行率低；2.资金使用不合规；3.部分绩效目标完成不理想；4.指标设置不完整</t>
  </si>
  <si>
    <t>对物业经费补贴</t>
  </si>
  <si>
    <t>物业公司</t>
  </si>
  <si>
    <t>1.部分绩效目标完成不理想；2.指标设置不完整</t>
  </si>
  <si>
    <t>执法工作经费</t>
  </si>
  <si>
    <t>执法中心</t>
  </si>
  <si>
    <t>预算执行率低，财政资金紧张，资金未拨付到位。</t>
  </si>
  <si>
    <t>综治信访工作经费</t>
  </si>
  <si>
    <t>网格中心</t>
  </si>
  <si>
    <t>财政资金紧张，资金未拨付到位。</t>
  </si>
  <si>
    <t>搬迁过渡费及退地生活费</t>
  </si>
  <si>
    <t>1.经费预算执行率低；2.部分指标完成情况不理想；3.指标设置不完整</t>
  </si>
  <si>
    <t>环卫工作经费</t>
  </si>
  <si>
    <t>环卫公司</t>
  </si>
  <si>
    <t>走马岭街辖区道路与隙地养护绿化养护</t>
  </si>
  <si>
    <t>园艺公司</t>
  </si>
  <si>
    <t>1.指标设置不完整
2.指标设置不合理</t>
  </si>
  <si>
    <t>沿江高铁及各专项支出　</t>
  </si>
  <si>
    <t>社区人员经费</t>
  </si>
  <si>
    <t>1.经费预算执行率低
2.资金使用不合规
3.指标设置不完整</t>
  </si>
  <si>
    <t>社区运行经费　</t>
  </si>
  <si>
    <t>1.经费预算执行率低；2.资金使用不合规；3.指标设置不合理</t>
  </si>
  <si>
    <t>公共服务事业</t>
  </si>
  <si>
    <t>财政资金紧张，资金拨付不到位；目标值设置不合理，未根据实际情况进行调整。</t>
  </si>
  <si>
    <t>对企业的补贴</t>
  </si>
  <si>
    <t>经发办</t>
  </si>
  <si>
    <t>1.经费预算执行率低；2.部分绩效目标完成不理想；3.资金使用不合规；4.指标设置不完整</t>
  </si>
  <si>
    <t>“四上”企业统计人员补贴</t>
  </si>
  <si>
    <t>无</t>
  </si>
  <si>
    <t>2023-2024年耕地地力保护补贴资金</t>
  </si>
  <si>
    <t>区域发展办</t>
  </si>
  <si>
    <t>帮扶特殊家庭</t>
  </si>
  <si>
    <t>环境整治</t>
  </si>
  <si>
    <t>环卫作业经费（大城管应急保障资金）</t>
  </si>
  <si>
    <t>垃圾分类专项经费</t>
  </si>
  <si>
    <t>公厕管理经费</t>
  </si>
  <si>
    <t>困难群众春节慰问资金</t>
  </si>
  <si>
    <t>孙家湾美丽家园建设</t>
  </si>
  <si>
    <t>东西湖区2024年中央农业防灾减灾资金</t>
  </si>
  <si>
    <t>2024年惠民项目市级资金</t>
  </si>
  <si>
    <t>红旗街道奖励资金</t>
  </si>
  <si>
    <t>因年底经费紧张，导致部分项目未能及时付款，后项目剩余资金已经结转至2025年，现已使用完毕。</t>
  </si>
  <si>
    <t>2024年市级林业发展专项资金</t>
  </si>
  <si>
    <t>走马岭街道办事处还建房商铺补缴土地出让金及相关费用</t>
  </si>
  <si>
    <t>参战公益性岗工资待遇</t>
  </si>
  <si>
    <t>党群中心</t>
  </si>
  <si>
    <t>东西湖区村级公益事业一事一议财政奖补项目</t>
  </si>
  <si>
    <t>防灾减灾信息员专项经费</t>
  </si>
  <si>
    <t>港渠保洁资金</t>
  </si>
  <si>
    <t>基层统计工作经费</t>
  </si>
  <si>
    <t>林业工作经费（森林生态效益补偿）</t>
  </si>
  <si>
    <t>农村纯女户家庭女生及低保户计生家庭高中阶段货币补贴</t>
  </si>
  <si>
    <t>独生子女保健费</t>
  </si>
  <si>
    <t>少数民族肉食补贴</t>
  </si>
  <si>
    <t>社区纳凉取暖资金</t>
  </si>
  <si>
    <t>省级农业生产救灾资金</t>
  </si>
  <si>
    <t>养老服务中心设施运营补贴</t>
  </si>
  <si>
    <t>荷塘社区养老服务中心异地建设项目</t>
  </si>
  <si>
    <t>以奖代补</t>
  </si>
  <si>
    <t>走马岭沿汉江堤村湾集并工程项目</t>
  </si>
  <si>
    <t>市级农业生产救灾资金</t>
  </si>
  <si>
    <t>2021-2022年东西湖区隙地绿化项目</t>
  </si>
  <si>
    <t>大型水库新增移民项目扶持资金</t>
  </si>
  <si>
    <t>荷塘小镇二期回购金及利息和二类费用</t>
  </si>
  <si>
    <t>苗湖汉江湖畔还建小区</t>
  </si>
  <si>
    <t>1.指标设置不合理
2.指标设置不完整</t>
  </si>
  <si>
    <t>武汉西大门预制菜智慧产业园项目（武汉双龙木业发展有限责任公司）搬迁补偿</t>
  </si>
  <si>
    <t>中兴新材银行贷款贴息</t>
  </si>
</sst>
</file>

<file path=xl/styles.xml><?xml version="1.0" encoding="utf-8"?>
<styleSheet xmlns="http://schemas.openxmlformats.org/spreadsheetml/2006/main">
  <numFmts count="2">
    <numFmt numFmtId="178" formatCode="0.00;[Red]0.00"/>
    <numFmt numFmtId="179" formatCode="0.00_ "/>
  </numFmts>
  <fonts count="1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0"/>
      <color theme="1"/>
      <name val="黑体"/>
      <charset val="134"/>
    </font>
    <font>
      <sz val="9"/>
      <color theme="1"/>
      <name val="黑体"/>
      <charset val="134"/>
    </font>
    <font>
      <sz val="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2" fillId="0" borderId="2" xfId="0" applyFont="1" applyBorder="1">
      <alignment vertical="center"/>
    </xf>
    <xf numFmtId="179" fontId="2" fillId="0" borderId="2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78" fontId="2" fillId="0" borderId="2" xfId="0" applyNumberFormat="1" applyFont="1" applyBorder="1" applyAlignment="1">
      <alignment horizontal="center" vertical="center"/>
    </xf>
    <xf numFmtId="178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10" fontId="2" fillId="0" borderId="2" xfId="0" applyNumberFormat="1" applyFont="1" applyBorder="1">
      <alignment vertical="center"/>
    </xf>
    <xf numFmtId="178" fontId="2" fillId="0" borderId="2" xfId="0" applyNumberFormat="1" applyFont="1" applyBorder="1">
      <alignment vertical="center"/>
    </xf>
    <xf numFmtId="0" fontId="8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E5" sqref="E5"/>
    </sheetView>
  </sheetViews>
  <sheetFormatPr defaultColWidth="9" defaultRowHeight="14.4"/>
  <cols>
    <col min="5" max="5" width="14" customWidth="1"/>
    <col min="6" max="6" width="9.33203125"/>
    <col min="7" max="7" width="10.6640625" customWidth="1"/>
    <col min="9" max="11" width="12.6640625"/>
    <col min="16" max="16" width="12.6640625"/>
    <col min="17" max="17" width="13.88671875" customWidth="1"/>
  </cols>
  <sheetData>
    <row r="1" spans="1:17" ht="39.7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>
      <c r="A2" s="24" t="s">
        <v>1</v>
      </c>
      <c r="F2" s="24" t="s">
        <v>2</v>
      </c>
      <c r="Q2" t="s">
        <v>3</v>
      </c>
    </row>
    <row r="3" spans="1:17" ht="28.8">
      <c r="A3" s="37" t="s">
        <v>4</v>
      </c>
      <c r="B3" s="37" t="s">
        <v>5</v>
      </c>
      <c r="C3" s="37" t="s">
        <v>6</v>
      </c>
      <c r="D3" s="37" t="s">
        <v>7</v>
      </c>
      <c r="E3" s="37" t="s">
        <v>8</v>
      </c>
      <c r="F3" s="25" t="s">
        <v>9</v>
      </c>
      <c r="G3" s="25"/>
      <c r="H3" s="25"/>
      <c r="I3" s="26" t="s">
        <v>10</v>
      </c>
      <c r="J3" s="25" t="s">
        <v>11</v>
      </c>
      <c r="K3" s="25" t="s">
        <v>12</v>
      </c>
      <c r="L3" s="25"/>
      <c r="M3" s="25"/>
      <c r="N3" s="25"/>
      <c r="O3" s="25"/>
      <c r="P3" s="25"/>
      <c r="Q3" s="32" t="s">
        <v>13</v>
      </c>
    </row>
    <row r="4" spans="1:17" ht="43.2">
      <c r="A4" s="38"/>
      <c r="B4" s="38"/>
      <c r="C4" s="38"/>
      <c r="D4" s="38"/>
      <c r="E4" s="38"/>
      <c r="F4" s="26" t="s">
        <v>14</v>
      </c>
      <c r="G4" s="25" t="s">
        <v>15</v>
      </c>
      <c r="H4" s="25" t="s">
        <v>16</v>
      </c>
      <c r="I4" s="25"/>
      <c r="J4" s="25"/>
      <c r="K4" s="26" t="s">
        <v>17</v>
      </c>
      <c r="L4" s="26" t="s">
        <v>18</v>
      </c>
      <c r="M4" s="26" t="s">
        <v>19</v>
      </c>
      <c r="N4" s="26" t="s">
        <v>20</v>
      </c>
      <c r="O4" s="26" t="s">
        <v>21</v>
      </c>
      <c r="P4" s="25" t="s">
        <v>22</v>
      </c>
      <c r="Q4" s="25"/>
    </row>
    <row r="5" spans="1:17" ht="61.95" customHeight="1">
      <c r="A5" s="27">
        <v>1</v>
      </c>
      <c r="B5" s="33" t="s">
        <v>23</v>
      </c>
      <c r="C5" s="28" t="s">
        <v>24</v>
      </c>
      <c r="D5" s="8" t="s">
        <v>25</v>
      </c>
      <c r="E5" s="8" t="s">
        <v>24</v>
      </c>
      <c r="F5" s="29">
        <v>29825.23</v>
      </c>
      <c r="G5" s="29">
        <v>22416.77</v>
      </c>
      <c r="H5" s="29">
        <f>F5+G5</f>
        <v>52242</v>
      </c>
      <c r="I5" s="29">
        <v>46459.08</v>
      </c>
      <c r="J5" s="30">
        <f>I5/H5</f>
        <v>0.889305156770415</v>
      </c>
      <c r="K5" s="31">
        <f>J5*20</f>
        <v>17.7861031354083</v>
      </c>
      <c r="L5" s="29">
        <v>20</v>
      </c>
      <c r="M5" s="29">
        <v>18.989999999999998</v>
      </c>
      <c r="N5" s="35">
        <v>36.5</v>
      </c>
      <c r="O5" s="36"/>
      <c r="P5" s="31">
        <f>SUM(K5:O5)</f>
        <v>93.276103135408306</v>
      </c>
      <c r="Q5" s="32" t="s">
        <v>26</v>
      </c>
    </row>
    <row r="6" spans="1:17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7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17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7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7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</sheetData>
  <mergeCells count="7">
    <mergeCell ref="A1:Q1"/>
    <mergeCell ref="N5:O5"/>
    <mergeCell ref="A3:A4"/>
    <mergeCell ref="B3:B4"/>
    <mergeCell ref="C3:C4"/>
    <mergeCell ref="D3:D4"/>
    <mergeCell ref="E3:E4"/>
  </mergeCells>
  <phoneticPr fontId="1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9"/>
  <sheetViews>
    <sheetView tabSelected="1" workbookViewId="0">
      <selection activeCell="B48" sqref="B48"/>
    </sheetView>
  </sheetViews>
  <sheetFormatPr defaultColWidth="9" defaultRowHeight="14.4"/>
  <cols>
    <col min="1" max="1" width="3.77734375" customWidth="1"/>
    <col min="2" max="2" width="14.109375" customWidth="1"/>
    <col min="3" max="3" width="24.109375" customWidth="1"/>
    <col min="5" max="5" width="8.88671875" customWidth="1"/>
    <col min="6" max="6" width="9.6640625" customWidth="1"/>
    <col min="7" max="7" width="6.44140625" customWidth="1"/>
    <col min="8" max="8" width="9.21875" customWidth="1"/>
    <col min="9" max="9" width="8.44140625" customWidth="1"/>
    <col min="13" max="13" width="11.21875" customWidth="1"/>
    <col min="14" max="14" width="9" customWidth="1"/>
    <col min="15" max="15" width="15.6640625" customWidth="1"/>
  </cols>
  <sheetData>
    <row r="1" spans="1:15" ht="57" customHeight="1">
      <c r="A1" s="39" t="s">
        <v>29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1" customFormat="1" ht="24.9" customHeight="1">
      <c r="A2" s="41" t="s">
        <v>1</v>
      </c>
      <c r="B2" s="41"/>
      <c r="C2" s="4"/>
      <c r="D2" s="4"/>
      <c r="E2" s="41" t="s">
        <v>2</v>
      </c>
      <c r="F2" s="41"/>
      <c r="G2" s="4"/>
      <c r="H2" s="4"/>
      <c r="I2" s="4"/>
      <c r="J2" s="4"/>
      <c r="K2" s="4"/>
      <c r="L2" s="4"/>
      <c r="M2" s="4"/>
      <c r="N2" s="4"/>
      <c r="O2" s="4" t="s">
        <v>3</v>
      </c>
    </row>
    <row r="3" spans="1:15" s="2" customFormat="1" ht="18.899999999999999" customHeight="1">
      <c r="A3" s="47" t="s">
        <v>4</v>
      </c>
      <c r="B3" s="47" t="s">
        <v>6</v>
      </c>
      <c r="C3" s="47" t="s">
        <v>7</v>
      </c>
      <c r="D3" s="47" t="s">
        <v>8</v>
      </c>
      <c r="E3" s="42" t="s">
        <v>9</v>
      </c>
      <c r="F3" s="42"/>
      <c r="G3" s="42"/>
      <c r="H3" s="47" t="s">
        <v>10</v>
      </c>
      <c r="I3" s="43" t="s">
        <v>30</v>
      </c>
      <c r="J3" s="44"/>
      <c r="K3" s="44"/>
      <c r="L3" s="44"/>
      <c r="M3" s="44"/>
      <c r="N3" s="45"/>
      <c r="O3" s="47" t="s">
        <v>13</v>
      </c>
    </row>
    <row r="4" spans="1:15" s="2" customFormat="1" ht="30" customHeight="1">
      <c r="A4" s="48"/>
      <c r="B4" s="48"/>
      <c r="C4" s="48"/>
      <c r="D4" s="48"/>
      <c r="E4" s="6" t="s">
        <v>14</v>
      </c>
      <c r="F4" s="6" t="s">
        <v>15</v>
      </c>
      <c r="G4" s="6" t="s">
        <v>16</v>
      </c>
      <c r="H4" s="48"/>
      <c r="I4" s="5" t="s">
        <v>17</v>
      </c>
      <c r="J4" s="5" t="s">
        <v>27</v>
      </c>
      <c r="K4" s="5" t="s">
        <v>28</v>
      </c>
      <c r="L4" s="5" t="s">
        <v>20</v>
      </c>
      <c r="M4" s="5" t="s">
        <v>31</v>
      </c>
      <c r="N4" s="5" t="s">
        <v>22</v>
      </c>
      <c r="O4" s="48"/>
    </row>
    <row r="5" spans="1:15" s="2" customFormat="1" ht="30" customHeight="1">
      <c r="A5" s="6">
        <v>1</v>
      </c>
      <c r="B5" s="6" t="s">
        <v>32</v>
      </c>
      <c r="C5" s="6" t="s">
        <v>33</v>
      </c>
      <c r="D5" s="8" t="s">
        <v>34</v>
      </c>
      <c r="E5" s="8">
        <v>70</v>
      </c>
      <c r="F5" s="8"/>
      <c r="G5" s="8"/>
      <c r="H5" s="8">
        <v>66.81</v>
      </c>
      <c r="I5" s="18">
        <f t="shared" ref="I5:I23" si="0">H5/E5*20</f>
        <v>19.088571428571399</v>
      </c>
      <c r="J5" s="8">
        <v>20</v>
      </c>
      <c r="K5" s="8">
        <v>17</v>
      </c>
      <c r="L5" s="43">
        <v>30</v>
      </c>
      <c r="M5" s="45"/>
      <c r="N5" s="13">
        <f t="shared" ref="N5:N27" si="1">I5+J5+K5+L5+M5</f>
        <v>86.088571428571399</v>
      </c>
      <c r="O5" s="19" t="s">
        <v>35</v>
      </c>
    </row>
    <row r="6" spans="1:15" s="2" customFormat="1" ht="30" customHeight="1">
      <c r="A6" s="6">
        <v>2</v>
      </c>
      <c r="B6" s="6" t="s">
        <v>32</v>
      </c>
      <c r="C6" s="6" t="s">
        <v>36</v>
      </c>
      <c r="D6" s="8" t="s">
        <v>37</v>
      </c>
      <c r="E6" s="5">
        <v>200</v>
      </c>
      <c r="F6" s="8"/>
      <c r="G6" s="5"/>
      <c r="H6" s="5">
        <v>97.22</v>
      </c>
      <c r="I6" s="18">
        <f t="shared" si="0"/>
        <v>9.7219999999999995</v>
      </c>
      <c r="J6" s="5">
        <v>10.8</v>
      </c>
      <c r="K6" s="5">
        <v>20</v>
      </c>
      <c r="L6" s="43">
        <v>40</v>
      </c>
      <c r="M6" s="45"/>
      <c r="N6" s="13">
        <f t="shared" si="1"/>
        <v>80.522000000000006</v>
      </c>
      <c r="O6" s="19" t="s">
        <v>38</v>
      </c>
    </row>
    <row r="7" spans="1:15" s="2" customFormat="1" ht="30" customHeight="1">
      <c r="A7" s="6">
        <v>3</v>
      </c>
      <c r="B7" s="6" t="s">
        <v>32</v>
      </c>
      <c r="C7" s="6" t="s">
        <v>39</v>
      </c>
      <c r="D7" s="8" t="s">
        <v>40</v>
      </c>
      <c r="E7" s="6">
        <v>190</v>
      </c>
      <c r="F7" s="5"/>
      <c r="G7" s="6"/>
      <c r="H7" s="6">
        <v>143.84</v>
      </c>
      <c r="I7" s="18">
        <f t="shared" si="0"/>
        <v>15.1410526315789</v>
      </c>
      <c r="J7" s="5">
        <v>16.82</v>
      </c>
      <c r="K7" s="5">
        <v>15.5</v>
      </c>
      <c r="L7" s="43">
        <v>40</v>
      </c>
      <c r="M7" s="45"/>
      <c r="N7" s="13">
        <f t="shared" si="1"/>
        <v>87.461052631578994</v>
      </c>
      <c r="O7" s="19" t="s">
        <v>41</v>
      </c>
    </row>
    <row r="8" spans="1:15" s="2" customFormat="1" ht="30" customHeight="1">
      <c r="A8" s="6">
        <v>4</v>
      </c>
      <c r="B8" s="6" t="s">
        <v>32</v>
      </c>
      <c r="C8" s="6" t="s">
        <v>42</v>
      </c>
      <c r="D8" s="8" t="s">
        <v>43</v>
      </c>
      <c r="E8" s="6">
        <v>600</v>
      </c>
      <c r="F8" s="6"/>
      <c r="G8" s="6"/>
      <c r="H8" s="6">
        <v>434.57</v>
      </c>
      <c r="I8" s="18">
        <f t="shared" si="0"/>
        <v>14.485666666666701</v>
      </c>
      <c r="J8" s="5">
        <v>20</v>
      </c>
      <c r="K8" s="5">
        <v>20</v>
      </c>
      <c r="L8" s="43">
        <v>40</v>
      </c>
      <c r="M8" s="45"/>
      <c r="N8" s="13">
        <f t="shared" si="1"/>
        <v>94.485666666666702</v>
      </c>
      <c r="O8" s="19" t="s">
        <v>44</v>
      </c>
    </row>
    <row r="9" spans="1:15" s="2" customFormat="1" ht="30" customHeight="1">
      <c r="A9" s="6">
        <v>5</v>
      </c>
      <c r="B9" s="6" t="s">
        <v>32</v>
      </c>
      <c r="C9" s="6" t="s">
        <v>45</v>
      </c>
      <c r="D9" s="8" t="s">
        <v>46</v>
      </c>
      <c r="E9" s="6">
        <v>400</v>
      </c>
      <c r="F9" s="6"/>
      <c r="G9" s="6"/>
      <c r="H9" s="6">
        <v>148.74</v>
      </c>
      <c r="I9" s="18">
        <f t="shared" si="0"/>
        <v>7.4370000000000003</v>
      </c>
      <c r="J9" s="5">
        <v>20</v>
      </c>
      <c r="K9" s="5">
        <v>20</v>
      </c>
      <c r="L9" s="43">
        <v>40</v>
      </c>
      <c r="M9" s="45"/>
      <c r="N9" s="13">
        <f t="shared" si="1"/>
        <v>87.436999999999998</v>
      </c>
      <c r="O9" s="19" t="s">
        <v>47</v>
      </c>
    </row>
    <row r="10" spans="1:15" s="2" customFormat="1" ht="30" customHeight="1">
      <c r="A10" s="6">
        <v>6</v>
      </c>
      <c r="B10" s="6" t="s">
        <v>32</v>
      </c>
      <c r="C10" s="6" t="s">
        <v>48</v>
      </c>
      <c r="D10" s="8" t="s">
        <v>40</v>
      </c>
      <c r="E10" s="6">
        <v>135</v>
      </c>
      <c r="F10" s="6"/>
      <c r="G10" s="6"/>
      <c r="H10" s="6">
        <v>76.400000000000006</v>
      </c>
      <c r="I10" s="18">
        <f t="shared" si="0"/>
        <v>11.3185185185185</v>
      </c>
      <c r="J10" s="5">
        <v>20</v>
      </c>
      <c r="K10" s="5">
        <v>20</v>
      </c>
      <c r="L10" s="43">
        <v>40</v>
      </c>
      <c r="M10" s="45"/>
      <c r="N10" s="13">
        <f t="shared" si="1"/>
        <v>91.318518518518502</v>
      </c>
      <c r="O10" s="19" t="s">
        <v>49</v>
      </c>
    </row>
    <row r="11" spans="1:15" s="2" customFormat="1" ht="30" customHeight="1">
      <c r="A11" s="6">
        <v>7</v>
      </c>
      <c r="B11" s="6" t="s">
        <v>32</v>
      </c>
      <c r="C11" s="6" t="s">
        <v>50</v>
      </c>
      <c r="D11" s="8" t="s">
        <v>37</v>
      </c>
      <c r="E11" s="6">
        <v>130</v>
      </c>
      <c r="F11" s="6"/>
      <c r="G11" s="6"/>
      <c r="H11" s="6">
        <v>88.04</v>
      </c>
      <c r="I11" s="18">
        <v>13.55</v>
      </c>
      <c r="J11" s="5">
        <v>20</v>
      </c>
      <c r="K11" s="5">
        <v>19.3</v>
      </c>
      <c r="L11" s="43">
        <v>40</v>
      </c>
      <c r="M11" s="45"/>
      <c r="N11" s="13">
        <f t="shared" si="1"/>
        <v>92.85</v>
      </c>
      <c r="O11" s="19" t="s">
        <v>38</v>
      </c>
    </row>
    <row r="12" spans="1:15" s="2" customFormat="1" ht="30" customHeight="1">
      <c r="A12" s="6">
        <v>8</v>
      </c>
      <c r="B12" s="6" t="s">
        <v>32</v>
      </c>
      <c r="C12" s="6" t="s">
        <v>51</v>
      </c>
      <c r="D12" s="8" t="s">
        <v>52</v>
      </c>
      <c r="E12" s="6">
        <v>3600</v>
      </c>
      <c r="F12" s="6"/>
      <c r="G12" s="6"/>
      <c r="H12" s="6">
        <v>2699.75</v>
      </c>
      <c r="I12" s="18">
        <f t="shared" si="0"/>
        <v>14.998611111111099</v>
      </c>
      <c r="J12" s="5">
        <v>20</v>
      </c>
      <c r="K12" s="5">
        <v>19.7</v>
      </c>
      <c r="L12" s="43">
        <v>40</v>
      </c>
      <c r="M12" s="45"/>
      <c r="N12" s="13">
        <f t="shared" si="1"/>
        <v>94.698611111111106</v>
      </c>
      <c r="O12" s="19" t="s">
        <v>53</v>
      </c>
    </row>
    <row r="13" spans="1:15" s="2" customFormat="1" ht="30" customHeight="1">
      <c r="A13" s="6">
        <v>9</v>
      </c>
      <c r="B13" s="6" t="s">
        <v>32</v>
      </c>
      <c r="C13" s="6" t="s">
        <v>54</v>
      </c>
      <c r="D13" s="8" t="s">
        <v>55</v>
      </c>
      <c r="E13" s="6">
        <v>1450</v>
      </c>
      <c r="F13" s="6"/>
      <c r="G13" s="6"/>
      <c r="H13" s="6">
        <v>1450</v>
      </c>
      <c r="I13" s="18">
        <f t="shared" si="0"/>
        <v>20</v>
      </c>
      <c r="J13" s="5">
        <v>20</v>
      </c>
      <c r="K13" s="5">
        <v>14.88</v>
      </c>
      <c r="L13" s="43">
        <v>40</v>
      </c>
      <c r="M13" s="45"/>
      <c r="N13" s="13">
        <f t="shared" si="1"/>
        <v>94.88</v>
      </c>
      <c r="O13" s="19" t="s">
        <v>56</v>
      </c>
    </row>
    <row r="14" spans="1:15" s="2" customFormat="1" ht="30" customHeight="1">
      <c r="A14" s="6">
        <v>10</v>
      </c>
      <c r="B14" s="6" t="s">
        <v>32</v>
      </c>
      <c r="C14" s="6" t="s">
        <v>57</v>
      </c>
      <c r="D14" s="8" t="s">
        <v>58</v>
      </c>
      <c r="E14" s="6">
        <v>700</v>
      </c>
      <c r="F14" s="6"/>
      <c r="G14" s="6"/>
      <c r="H14" s="6">
        <v>615.41999999999996</v>
      </c>
      <c r="I14" s="18">
        <f t="shared" si="0"/>
        <v>17.583428571428598</v>
      </c>
      <c r="J14" s="5">
        <v>20</v>
      </c>
      <c r="K14" s="5">
        <v>19.559999999999999</v>
      </c>
      <c r="L14" s="43">
        <v>40</v>
      </c>
      <c r="M14" s="45"/>
      <c r="N14" s="13">
        <f t="shared" si="1"/>
        <v>97.143428571428601</v>
      </c>
      <c r="O14" s="19" t="s">
        <v>59</v>
      </c>
    </row>
    <row r="15" spans="1:15" s="2" customFormat="1" ht="30" customHeight="1">
      <c r="A15" s="6">
        <v>11</v>
      </c>
      <c r="B15" s="6" t="s">
        <v>32</v>
      </c>
      <c r="C15" s="6" t="s">
        <v>60</v>
      </c>
      <c r="D15" s="8" t="s">
        <v>61</v>
      </c>
      <c r="E15" s="6">
        <v>330</v>
      </c>
      <c r="F15" s="6"/>
      <c r="G15" s="6"/>
      <c r="H15" s="6">
        <v>173.33</v>
      </c>
      <c r="I15" s="18">
        <f t="shared" si="0"/>
        <v>10.5048484848485</v>
      </c>
      <c r="J15" s="5">
        <v>20</v>
      </c>
      <c r="K15" s="5">
        <v>17</v>
      </c>
      <c r="L15" s="43">
        <v>40</v>
      </c>
      <c r="M15" s="45"/>
      <c r="N15" s="13">
        <f t="shared" si="1"/>
        <v>87.504848484848495</v>
      </c>
      <c r="O15" s="19" t="s">
        <v>62</v>
      </c>
    </row>
    <row r="16" spans="1:15" s="2" customFormat="1" ht="39" customHeight="1">
      <c r="A16" s="6">
        <v>12</v>
      </c>
      <c r="B16" s="6" t="s">
        <v>32</v>
      </c>
      <c r="C16" s="6" t="s">
        <v>63</v>
      </c>
      <c r="D16" s="8" t="s">
        <v>37</v>
      </c>
      <c r="E16" s="6">
        <v>3735</v>
      </c>
      <c r="F16" s="6"/>
      <c r="G16" s="6"/>
      <c r="H16" s="6">
        <v>2932.06</v>
      </c>
      <c r="I16" s="18">
        <f t="shared" si="0"/>
        <v>15.7004551539491</v>
      </c>
      <c r="J16" s="5">
        <v>20</v>
      </c>
      <c r="K16" s="5">
        <v>18.489999999999998</v>
      </c>
      <c r="L16" s="43">
        <v>30</v>
      </c>
      <c r="M16" s="45"/>
      <c r="N16" s="13">
        <f t="shared" si="1"/>
        <v>84.190455153949102</v>
      </c>
      <c r="O16" s="19" t="s">
        <v>64</v>
      </c>
    </row>
    <row r="17" spans="1:15" s="2" customFormat="1" ht="30" customHeight="1">
      <c r="A17" s="6">
        <v>13</v>
      </c>
      <c r="B17" s="6" t="s">
        <v>32</v>
      </c>
      <c r="C17" s="6" t="s">
        <v>65</v>
      </c>
      <c r="D17" s="8" t="s">
        <v>66</v>
      </c>
      <c r="E17" s="6">
        <v>2531</v>
      </c>
      <c r="F17" s="6"/>
      <c r="G17" s="6"/>
      <c r="H17" s="6">
        <v>2531</v>
      </c>
      <c r="I17" s="8">
        <f t="shared" si="0"/>
        <v>20</v>
      </c>
      <c r="J17" s="5">
        <v>20</v>
      </c>
      <c r="K17" s="5">
        <v>19.829999999999998</v>
      </c>
      <c r="L17" s="43">
        <v>40</v>
      </c>
      <c r="M17" s="45"/>
      <c r="N17" s="12">
        <f t="shared" si="1"/>
        <v>99.83</v>
      </c>
      <c r="O17" s="19" t="s">
        <v>56</v>
      </c>
    </row>
    <row r="18" spans="1:15" s="2" customFormat="1" ht="30" customHeight="1">
      <c r="A18" s="6">
        <v>14</v>
      </c>
      <c r="B18" s="6" t="s">
        <v>32</v>
      </c>
      <c r="C18" s="6" t="s">
        <v>67</v>
      </c>
      <c r="D18" s="8" t="s">
        <v>68</v>
      </c>
      <c r="E18" s="6">
        <v>1285.45</v>
      </c>
      <c r="F18" s="6"/>
      <c r="G18" s="6"/>
      <c r="H18" s="6">
        <v>1285.45</v>
      </c>
      <c r="I18" s="8">
        <f t="shared" si="0"/>
        <v>20</v>
      </c>
      <c r="J18" s="12">
        <v>20</v>
      </c>
      <c r="K18" s="12">
        <v>20</v>
      </c>
      <c r="L18" s="35">
        <v>38</v>
      </c>
      <c r="M18" s="36"/>
      <c r="N18" s="12">
        <f t="shared" si="1"/>
        <v>98</v>
      </c>
      <c r="O18" s="19" t="s">
        <v>69</v>
      </c>
    </row>
    <row r="19" spans="1:15" s="2" customFormat="1" ht="30" customHeight="1">
      <c r="A19" s="6">
        <v>15</v>
      </c>
      <c r="B19" s="6" t="s">
        <v>32</v>
      </c>
      <c r="C19" s="6" t="s">
        <v>70</v>
      </c>
      <c r="D19" s="6" t="s">
        <v>24</v>
      </c>
      <c r="E19" s="6">
        <v>5731.23</v>
      </c>
      <c r="F19" s="6"/>
      <c r="G19" s="6"/>
      <c r="H19" s="6">
        <v>5726.14</v>
      </c>
      <c r="I19" s="20">
        <f t="shared" si="0"/>
        <v>19.9822376697498</v>
      </c>
      <c r="J19" s="12">
        <v>20</v>
      </c>
      <c r="K19" s="12">
        <v>20</v>
      </c>
      <c r="L19" s="35">
        <v>40</v>
      </c>
      <c r="M19" s="36"/>
      <c r="N19" s="21">
        <f t="shared" si="1"/>
        <v>99.982237669749793</v>
      </c>
      <c r="O19" s="19" t="s">
        <v>69</v>
      </c>
    </row>
    <row r="20" spans="1:15" s="2" customFormat="1" ht="30" customHeight="1">
      <c r="A20" s="6">
        <v>16</v>
      </c>
      <c r="B20" s="6" t="s">
        <v>32</v>
      </c>
      <c r="C20" s="6" t="s">
        <v>71</v>
      </c>
      <c r="D20" s="6" t="s">
        <v>24</v>
      </c>
      <c r="E20" s="6">
        <v>5076.17</v>
      </c>
      <c r="F20" s="6"/>
      <c r="G20" s="6"/>
      <c r="H20" s="6">
        <v>4297.3599999999997</v>
      </c>
      <c r="I20" s="20">
        <f t="shared" si="0"/>
        <v>16.9315054460351</v>
      </c>
      <c r="J20" s="5">
        <v>18.809999999999999</v>
      </c>
      <c r="K20" s="5">
        <v>19.98</v>
      </c>
      <c r="L20" s="35">
        <v>40</v>
      </c>
      <c r="M20" s="36"/>
      <c r="N20" s="21">
        <f t="shared" si="1"/>
        <v>95.721505446035096</v>
      </c>
      <c r="O20" s="19" t="s">
        <v>72</v>
      </c>
    </row>
    <row r="21" spans="1:15" s="2" customFormat="1" ht="30" customHeight="1">
      <c r="A21" s="6">
        <v>17</v>
      </c>
      <c r="B21" s="6" t="s">
        <v>32</v>
      </c>
      <c r="C21" s="6" t="s">
        <v>73</v>
      </c>
      <c r="D21" s="6" t="s">
        <v>24</v>
      </c>
      <c r="E21" s="6">
        <v>1661.2</v>
      </c>
      <c r="F21" s="6"/>
      <c r="G21" s="6"/>
      <c r="H21" s="9">
        <v>1431.619295</v>
      </c>
      <c r="I21" s="20">
        <f t="shared" si="0"/>
        <v>17.235965506862499</v>
      </c>
      <c r="J21" s="5">
        <v>19.149999999999999</v>
      </c>
      <c r="K21" s="5">
        <v>18.64</v>
      </c>
      <c r="L21" s="35">
        <v>40</v>
      </c>
      <c r="M21" s="36"/>
      <c r="N21" s="21">
        <f t="shared" si="1"/>
        <v>95.025965506862505</v>
      </c>
      <c r="O21" s="19" t="s">
        <v>74</v>
      </c>
    </row>
    <row r="22" spans="1:15" s="2" customFormat="1" ht="30" customHeight="1">
      <c r="A22" s="6">
        <v>18</v>
      </c>
      <c r="B22" s="6" t="s">
        <v>32</v>
      </c>
      <c r="C22" s="6" t="s">
        <v>75</v>
      </c>
      <c r="D22" s="6" t="s">
        <v>52</v>
      </c>
      <c r="E22" s="6">
        <v>600</v>
      </c>
      <c r="F22" s="6"/>
      <c r="G22" s="6"/>
      <c r="H22" s="6">
        <v>396.89</v>
      </c>
      <c r="I22" s="20">
        <f t="shared" si="0"/>
        <v>13.2296666666667</v>
      </c>
      <c r="J22" s="5">
        <v>20</v>
      </c>
      <c r="K22" s="5">
        <v>17.52</v>
      </c>
      <c r="L22" s="35">
        <v>25</v>
      </c>
      <c r="M22" s="36"/>
      <c r="N22" s="21">
        <f t="shared" si="1"/>
        <v>75.749666666666698</v>
      </c>
      <c r="O22" s="19" t="s">
        <v>76</v>
      </c>
    </row>
    <row r="23" spans="1:15" s="2" customFormat="1" ht="37.049999999999997" customHeight="1">
      <c r="A23" s="6">
        <v>19</v>
      </c>
      <c r="B23" s="6" t="s">
        <v>32</v>
      </c>
      <c r="C23" s="6" t="s">
        <v>77</v>
      </c>
      <c r="D23" s="6" t="s">
        <v>78</v>
      </c>
      <c r="E23" s="6">
        <v>4100</v>
      </c>
      <c r="F23" s="6"/>
      <c r="G23" s="6"/>
      <c r="H23" s="6">
        <v>3226.78</v>
      </c>
      <c r="I23" s="20">
        <f t="shared" si="0"/>
        <v>15.7403902439024</v>
      </c>
      <c r="J23" s="5">
        <v>20</v>
      </c>
      <c r="K23" s="5">
        <v>16.72</v>
      </c>
      <c r="L23" s="35">
        <v>40</v>
      </c>
      <c r="M23" s="36"/>
      <c r="N23" s="21">
        <f t="shared" si="1"/>
        <v>92.460390243902395</v>
      </c>
      <c r="O23" s="19" t="s">
        <v>79</v>
      </c>
    </row>
    <row r="24" spans="1:15" s="3" customFormat="1" ht="27.6" customHeight="1">
      <c r="A24" s="10">
        <v>1</v>
      </c>
      <c r="B24" s="6" t="s">
        <v>32</v>
      </c>
      <c r="C24" s="6" t="s">
        <v>80</v>
      </c>
      <c r="D24" s="6" t="s">
        <v>37</v>
      </c>
      <c r="E24" s="11"/>
      <c r="F24" s="12">
        <v>25.74</v>
      </c>
      <c r="G24" s="12"/>
      <c r="H24" s="12">
        <v>25.74</v>
      </c>
      <c r="I24" s="8">
        <f t="shared" ref="I24:I38" si="2">H24/F24*20</f>
        <v>20</v>
      </c>
      <c r="J24" s="12">
        <v>20</v>
      </c>
      <c r="K24" s="12">
        <v>20</v>
      </c>
      <c r="L24" s="35">
        <v>40</v>
      </c>
      <c r="M24" s="36"/>
      <c r="N24" s="12">
        <f t="shared" si="1"/>
        <v>100</v>
      </c>
      <c r="O24" s="7" t="s">
        <v>81</v>
      </c>
    </row>
    <row r="25" spans="1:15" s="3" customFormat="1" ht="27.6" customHeight="1">
      <c r="A25" s="10">
        <v>2</v>
      </c>
      <c r="B25" s="6" t="s">
        <v>32</v>
      </c>
      <c r="C25" s="6" t="s">
        <v>82</v>
      </c>
      <c r="D25" s="6" t="s">
        <v>83</v>
      </c>
      <c r="E25" s="11"/>
      <c r="F25" s="12">
        <v>189.07</v>
      </c>
      <c r="G25" s="12"/>
      <c r="H25" s="12">
        <v>189.07</v>
      </c>
      <c r="I25" s="8">
        <f t="shared" si="2"/>
        <v>20</v>
      </c>
      <c r="J25" s="12">
        <v>20</v>
      </c>
      <c r="K25" s="12">
        <v>20</v>
      </c>
      <c r="L25" s="35">
        <v>40</v>
      </c>
      <c r="M25" s="46"/>
      <c r="N25" s="12">
        <f t="shared" si="1"/>
        <v>100</v>
      </c>
      <c r="O25" s="7" t="s">
        <v>81</v>
      </c>
    </row>
    <row r="26" spans="1:15" s="3" customFormat="1" ht="27.6" customHeight="1">
      <c r="A26" s="10">
        <v>3</v>
      </c>
      <c r="B26" s="6" t="s">
        <v>32</v>
      </c>
      <c r="C26" s="6" t="s">
        <v>84</v>
      </c>
      <c r="D26" s="6" t="s">
        <v>52</v>
      </c>
      <c r="E26" s="11"/>
      <c r="F26" s="12">
        <v>3.08</v>
      </c>
      <c r="G26" s="12"/>
      <c r="H26" s="12">
        <v>3.08</v>
      </c>
      <c r="I26" s="8">
        <f t="shared" si="2"/>
        <v>20</v>
      </c>
      <c r="J26" s="12">
        <v>20</v>
      </c>
      <c r="K26" s="12">
        <v>20</v>
      </c>
      <c r="L26" s="35">
        <v>40</v>
      </c>
      <c r="M26" s="36"/>
      <c r="N26" s="12">
        <f t="shared" si="1"/>
        <v>100</v>
      </c>
      <c r="O26" s="7" t="s">
        <v>81</v>
      </c>
    </row>
    <row r="27" spans="1:15" s="3" customFormat="1" ht="27.6" customHeight="1">
      <c r="A27" s="10">
        <v>4</v>
      </c>
      <c r="B27" s="6" t="s">
        <v>32</v>
      </c>
      <c r="C27" s="6" t="s">
        <v>85</v>
      </c>
      <c r="D27" s="6" t="s">
        <v>58</v>
      </c>
      <c r="E27" s="11"/>
      <c r="F27" s="12">
        <v>10</v>
      </c>
      <c r="G27" s="12"/>
      <c r="H27" s="12">
        <v>8.5</v>
      </c>
      <c r="I27" s="8">
        <f t="shared" si="2"/>
        <v>17</v>
      </c>
      <c r="J27" s="12">
        <v>20</v>
      </c>
      <c r="K27" s="12">
        <v>20</v>
      </c>
      <c r="L27" s="35">
        <v>40</v>
      </c>
      <c r="M27" s="36"/>
      <c r="N27" s="12">
        <f t="shared" si="1"/>
        <v>97</v>
      </c>
      <c r="O27" s="7" t="s">
        <v>81</v>
      </c>
    </row>
    <row r="28" spans="1:15" s="3" customFormat="1" ht="27.6" customHeight="1">
      <c r="A28" s="10">
        <v>5</v>
      </c>
      <c r="B28" s="6" t="s">
        <v>32</v>
      </c>
      <c r="C28" s="6" t="s">
        <v>86</v>
      </c>
      <c r="D28" s="6" t="s">
        <v>58</v>
      </c>
      <c r="E28" s="11"/>
      <c r="F28" s="12">
        <v>50</v>
      </c>
      <c r="G28" s="12"/>
      <c r="H28" s="12">
        <v>48.41</v>
      </c>
      <c r="I28" s="18">
        <v>19.37</v>
      </c>
      <c r="J28" s="12">
        <v>20</v>
      </c>
      <c r="K28" s="12">
        <v>20</v>
      </c>
      <c r="L28" s="35">
        <v>40</v>
      </c>
      <c r="M28" s="36"/>
      <c r="N28" s="12">
        <f t="shared" ref="N28:N59" si="3">I28+J28+K28+L28+M28</f>
        <v>99.37</v>
      </c>
      <c r="O28" s="7" t="s">
        <v>81</v>
      </c>
    </row>
    <row r="29" spans="1:15" s="3" customFormat="1" ht="27.6" customHeight="1">
      <c r="A29" s="10">
        <v>6</v>
      </c>
      <c r="B29" s="6" t="s">
        <v>32</v>
      </c>
      <c r="C29" s="6" t="s">
        <v>87</v>
      </c>
      <c r="D29" s="6" t="s">
        <v>66</v>
      </c>
      <c r="E29" s="11"/>
      <c r="F29" s="12">
        <v>58</v>
      </c>
      <c r="G29" s="12"/>
      <c r="H29" s="12">
        <v>58</v>
      </c>
      <c r="I29" s="8">
        <f t="shared" si="2"/>
        <v>20</v>
      </c>
      <c r="J29" s="12">
        <v>20</v>
      </c>
      <c r="K29" s="12">
        <v>20</v>
      </c>
      <c r="L29" s="35">
        <v>40</v>
      </c>
      <c r="M29" s="36"/>
      <c r="N29" s="12">
        <f t="shared" si="3"/>
        <v>100</v>
      </c>
      <c r="O29" s="7" t="s">
        <v>81</v>
      </c>
    </row>
    <row r="30" spans="1:15" s="3" customFormat="1" ht="27.6" customHeight="1">
      <c r="A30" s="10">
        <v>7</v>
      </c>
      <c r="B30" s="6" t="s">
        <v>32</v>
      </c>
      <c r="C30" s="6" t="s">
        <v>88</v>
      </c>
      <c r="D30" s="6" t="s">
        <v>66</v>
      </c>
      <c r="E30" s="11"/>
      <c r="F30" s="12">
        <v>60</v>
      </c>
      <c r="G30" s="12"/>
      <c r="H30" s="12">
        <v>32.67</v>
      </c>
      <c r="I30" s="8">
        <f t="shared" si="2"/>
        <v>10.89</v>
      </c>
      <c r="J30" s="12">
        <v>20</v>
      </c>
      <c r="K30" s="12">
        <v>20</v>
      </c>
      <c r="L30" s="35">
        <v>40</v>
      </c>
      <c r="M30" s="36"/>
      <c r="N30" s="12">
        <f t="shared" si="3"/>
        <v>90.89</v>
      </c>
      <c r="O30" s="7" t="s">
        <v>81</v>
      </c>
    </row>
    <row r="31" spans="1:15" s="3" customFormat="1" ht="27.6" customHeight="1">
      <c r="A31" s="10">
        <v>8</v>
      </c>
      <c r="B31" s="6" t="s">
        <v>32</v>
      </c>
      <c r="C31" s="6" t="s">
        <v>89</v>
      </c>
      <c r="D31" s="6" t="s">
        <v>52</v>
      </c>
      <c r="E31" s="11"/>
      <c r="F31" s="12">
        <v>6.9</v>
      </c>
      <c r="G31" s="12"/>
      <c r="H31" s="12">
        <v>6.9</v>
      </c>
      <c r="I31" s="8">
        <f t="shared" si="2"/>
        <v>20</v>
      </c>
      <c r="J31" s="12">
        <v>20</v>
      </c>
      <c r="K31" s="12">
        <v>20</v>
      </c>
      <c r="L31" s="35">
        <v>40</v>
      </c>
      <c r="M31" s="36"/>
      <c r="N31" s="12">
        <f t="shared" si="3"/>
        <v>100</v>
      </c>
      <c r="O31" s="7" t="s">
        <v>81</v>
      </c>
    </row>
    <row r="32" spans="1:15" s="3" customFormat="1" ht="27.6" customHeight="1">
      <c r="A32" s="10">
        <v>9</v>
      </c>
      <c r="B32" s="6" t="s">
        <v>32</v>
      </c>
      <c r="C32" s="6" t="s">
        <v>90</v>
      </c>
      <c r="D32" s="6" t="s">
        <v>43</v>
      </c>
      <c r="E32" s="11"/>
      <c r="F32" s="13">
        <v>276.67775599999999</v>
      </c>
      <c r="G32" s="12"/>
      <c r="H32" s="12">
        <v>222.88</v>
      </c>
      <c r="I32" s="18">
        <f t="shared" si="2"/>
        <v>16.111161462506601</v>
      </c>
      <c r="J32" s="12">
        <v>20</v>
      </c>
      <c r="K32" s="12">
        <v>20</v>
      </c>
      <c r="L32" s="35">
        <v>40</v>
      </c>
      <c r="M32" s="36"/>
      <c r="N32" s="13">
        <f t="shared" si="3"/>
        <v>96.111161462506601</v>
      </c>
      <c r="O32" s="7" t="s">
        <v>81</v>
      </c>
    </row>
    <row r="33" spans="1:15" s="3" customFormat="1" ht="27.6" customHeight="1">
      <c r="A33" s="10">
        <v>10</v>
      </c>
      <c r="B33" s="6" t="s">
        <v>32</v>
      </c>
      <c r="C33" s="6" t="s">
        <v>91</v>
      </c>
      <c r="D33" s="6" t="s">
        <v>37</v>
      </c>
      <c r="E33" s="11"/>
      <c r="F33" s="12">
        <v>20.55</v>
      </c>
      <c r="G33" s="12"/>
      <c r="H33" s="12">
        <v>13.7</v>
      </c>
      <c r="I33" s="18">
        <f t="shared" si="2"/>
        <v>13.3333333333333</v>
      </c>
      <c r="J33" s="12">
        <v>20</v>
      </c>
      <c r="K33" s="12">
        <v>20</v>
      </c>
      <c r="L33" s="35">
        <v>40</v>
      </c>
      <c r="M33" s="36"/>
      <c r="N33" s="13">
        <f t="shared" si="3"/>
        <v>93.3333333333333</v>
      </c>
      <c r="O33" s="7" t="s">
        <v>81</v>
      </c>
    </row>
    <row r="34" spans="1:15" s="3" customFormat="1" ht="27.6" customHeight="1">
      <c r="A34" s="10">
        <v>11</v>
      </c>
      <c r="B34" s="6" t="s">
        <v>32</v>
      </c>
      <c r="C34" s="6" t="s">
        <v>92</v>
      </c>
      <c r="D34" s="6" t="s">
        <v>52</v>
      </c>
      <c r="E34" s="11"/>
      <c r="F34" s="12">
        <v>323.07</v>
      </c>
      <c r="G34" s="12"/>
      <c r="H34" s="12">
        <v>69.010000000000005</v>
      </c>
      <c r="I34" s="18">
        <f t="shared" si="2"/>
        <v>4.2721391648868696</v>
      </c>
      <c r="J34" s="12">
        <v>4.2699999999999996</v>
      </c>
      <c r="K34" s="12">
        <v>20</v>
      </c>
      <c r="L34" s="35">
        <v>40</v>
      </c>
      <c r="M34" s="36"/>
      <c r="N34" s="13">
        <f t="shared" si="3"/>
        <v>68.542139164886905</v>
      </c>
      <c r="O34" s="7" t="s">
        <v>81</v>
      </c>
    </row>
    <row r="35" spans="1:15" s="3" customFormat="1" ht="27.6" customHeight="1">
      <c r="A35" s="10">
        <v>12</v>
      </c>
      <c r="B35" s="6" t="s">
        <v>32</v>
      </c>
      <c r="C35" s="6" t="s">
        <v>93</v>
      </c>
      <c r="D35" s="6" t="s">
        <v>58</v>
      </c>
      <c r="E35" s="11"/>
      <c r="F35" s="12">
        <v>20</v>
      </c>
      <c r="G35" s="12"/>
      <c r="H35" s="12">
        <v>14.93</v>
      </c>
      <c r="I35" s="18">
        <f t="shared" si="2"/>
        <v>14.93</v>
      </c>
      <c r="J35" s="12">
        <v>20</v>
      </c>
      <c r="K35" s="12">
        <v>20</v>
      </c>
      <c r="L35" s="35">
        <v>40</v>
      </c>
      <c r="M35" s="36"/>
      <c r="N35" s="13">
        <f t="shared" si="3"/>
        <v>94.93</v>
      </c>
      <c r="O35" s="19" t="s">
        <v>94</v>
      </c>
    </row>
    <row r="36" spans="1:15" s="3" customFormat="1" ht="27.6" customHeight="1">
      <c r="A36" s="10">
        <v>13</v>
      </c>
      <c r="B36" s="6" t="s">
        <v>32</v>
      </c>
      <c r="C36" s="6" t="s">
        <v>95</v>
      </c>
      <c r="D36" s="6" t="s">
        <v>68</v>
      </c>
      <c r="E36" s="11"/>
      <c r="F36" s="12">
        <v>0.23</v>
      </c>
      <c r="G36" s="12"/>
      <c r="H36" s="12">
        <v>0.23</v>
      </c>
      <c r="I36" s="18">
        <f t="shared" si="2"/>
        <v>20</v>
      </c>
      <c r="J36" s="12">
        <v>20</v>
      </c>
      <c r="K36" s="12">
        <v>19.8</v>
      </c>
      <c r="L36" s="35">
        <v>39.85</v>
      </c>
      <c r="M36" s="36"/>
      <c r="N36" s="13">
        <f t="shared" si="3"/>
        <v>99.65</v>
      </c>
      <c r="O36" s="7" t="s">
        <v>81</v>
      </c>
    </row>
    <row r="37" spans="1:15" s="3" customFormat="1" ht="27.6" customHeight="1">
      <c r="A37" s="10">
        <v>14</v>
      </c>
      <c r="B37" s="6" t="s">
        <v>32</v>
      </c>
      <c r="C37" s="6" t="s">
        <v>96</v>
      </c>
      <c r="D37" s="6" t="s">
        <v>43</v>
      </c>
      <c r="E37" s="11"/>
      <c r="F37" s="12">
        <v>857</v>
      </c>
      <c r="G37" s="12"/>
      <c r="H37" s="12">
        <v>741.19</v>
      </c>
      <c r="I37" s="18">
        <f t="shared" si="2"/>
        <v>17.2973162193699</v>
      </c>
      <c r="J37" s="12">
        <v>20</v>
      </c>
      <c r="K37" s="12">
        <v>20</v>
      </c>
      <c r="L37" s="35">
        <v>40</v>
      </c>
      <c r="M37" s="36"/>
      <c r="N37" s="13">
        <f t="shared" si="3"/>
        <v>97.297316219369904</v>
      </c>
      <c r="O37" s="7" t="s">
        <v>81</v>
      </c>
    </row>
    <row r="38" spans="1:15" s="3" customFormat="1" ht="27.6" customHeight="1">
      <c r="A38" s="10">
        <v>15</v>
      </c>
      <c r="B38" s="6" t="s">
        <v>32</v>
      </c>
      <c r="C38" s="6" t="s">
        <v>97</v>
      </c>
      <c r="D38" s="6" t="s">
        <v>98</v>
      </c>
      <c r="E38" s="11"/>
      <c r="F38" s="12">
        <v>11.11</v>
      </c>
      <c r="G38" s="12"/>
      <c r="H38" s="12">
        <v>4.16</v>
      </c>
      <c r="I38" s="18">
        <f t="shared" si="2"/>
        <v>7.4887488748874897</v>
      </c>
      <c r="J38" s="12">
        <v>20</v>
      </c>
      <c r="K38" s="12">
        <v>20</v>
      </c>
      <c r="L38" s="35">
        <v>40</v>
      </c>
      <c r="M38" s="36"/>
      <c r="N38" s="13">
        <f t="shared" si="3"/>
        <v>87.488748874887506</v>
      </c>
      <c r="O38" s="7" t="s">
        <v>81</v>
      </c>
    </row>
    <row r="39" spans="1:15" s="3" customFormat="1" ht="27.6" customHeight="1">
      <c r="A39" s="10">
        <v>16</v>
      </c>
      <c r="B39" s="6" t="s">
        <v>32</v>
      </c>
      <c r="C39" s="6" t="s">
        <v>99</v>
      </c>
      <c r="D39" s="6" t="s">
        <v>37</v>
      </c>
      <c r="E39" s="11"/>
      <c r="F39" s="12">
        <v>128</v>
      </c>
      <c r="G39" s="12"/>
      <c r="H39" s="12">
        <v>128</v>
      </c>
      <c r="I39" s="8">
        <v>20</v>
      </c>
      <c r="J39" s="12">
        <v>20</v>
      </c>
      <c r="K39" s="12">
        <v>20</v>
      </c>
      <c r="L39" s="35">
        <v>40</v>
      </c>
      <c r="M39" s="36"/>
      <c r="N39" s="13">
        <f t="shared" si="3"/>
        <v>100</v>
      </c>
      <c r="O39" s="7" t="s">
        <v>81</v>
      </c>
    </row>
    <row r="40" spans="1:15" s="3" customFormat="1" ht="27.6" customHeight="1">
      <c r="A40" s="10">
        <v>17</v>
      </c>
      <c r="B40" s="6" t="s">
        <v>32</v>
      </c>
      <c r="C40" s="6" t="s">
        <v>100</v>
      </c>
      <c r="D40" s="6" t="s">
        <v>37</v>
      </c>
      <c r="E40" s="11"/>
      <c r="F40" s="12">
        <v>1.44</v>
      </c>
      <c r="G40" s="12"/>
      <c r="H40" s="12">
        <v>1.44</v>
      </c>
      <c r="I40" s="8">
        <v>20</v>
      </c>
      <c r="J40" s="12">
        <v>20</v>
      </c>
      <c r="K40" s="12">
        <v>20</v>
      </c>
      <c r="L40" s="35">
        <v>40</v>
      </c>
      <c r="M40" s="36"/>
      <c r="N40" s="13">
        <f t="shared" si="3"/>
        <v>100</v>
      </c>
      <c r="O40" s="7" t="s">
        <v>81</v>
      </c>
    </row>
    <row r="41" spans="1:15" s="3" customFormat="1" ht="27.6" customHeight="1">
      <c r="A41" s="10">
        <v>18</v>
      </c>
      <c r="B41" s="6" t="s">
        <v>32</v>
      </c>
      <c r="C41" s="6" t="s">
        <v>101</v>
      </c>
      <c r="D41" s="6" t="s">
        <v>37</v>
      </c>
      <c r="E41" s="11"/>
      <c r="F41" s="12">
        <v>112.68</v>
      </c>
      <c r="G41" s="12"/>
      <c r="H41" s="12">
        <v>70.5</v>
      </c>
      <c r="I41" s="18">
        <f>H41/F41*20</f>
        <v>12.513312034078799</v>
      </c>
      <c r="J41" s="12">
        <v>20</v>
      </c>
      <c r="K41" s="12">
        <v>20</v>
      </c>
      <c r="L41" s="35">
        <v>40</v>
      </c>
      <c r="M41" s="36"/>
      <c r="N41" s="13">
        <f t="shared" si="3"/>
        <v>92.513312034078794</v>
      </c>
      <c r="O41" s="7" t="s">
        <v>81</v>
      </c>
    </row>
    <row r="42" spans="1:15" s="3" customFormat="1" ht="27.6" customHeight="1">
      <c r="A42" s="10">
        <v>19</v>
      </c>
      <c r="B42" s="6" t="s">
        <v>32</v>
      </c>
      <c r="C42" s="6" t="s">
        <v>102</v>
      </c>
      <c r="D42" s="6" t="s">
        <v>78</v>
      </c>
      <c r="E42" s="11"/>
      <c r="F42" s="12">
        <v>2.64</v>
      </c>
      <c r="G42" s="12"/>
      <c r="H42" s="12">
        <v>2.64</v>
      </c>
      <c r="I42" s="8">
        <v>20</v>
      </c>
      <c r="J42" s="12">
        <v>20</v>
      </c>
      <c r="K42" s="12">
        <v>20</v>
      </c>
      <c r="L42" s="35">
        <v>40</v>
      </c>
      <c r="M42" s="36"/>
      <c r="N42" s="13">
        <f t="shared" si="3"/>
        <v>100</v>
      </c>
      <c r="O42" s="7" t="s">
        <v>81</v>
      </c>
    </row>
    <row r="43" spans="1:15" s="3" customFormat="1" ht="27.6" customHeight="1">
      <c r="A43" s="10">
        <v>20</v>
      </c>
      <c r="B43" s="6" t="s">
        <v>32</v>
      </c>
      <c r="C43" s="6" t="s">
        <v>103</v>
      </c>
      <c r="D43" s="6" t="s">
        <v>68</v>
      </c>
      <c r="E43" s="11"/>
      <c r="F43" s="12">
        <v>1.68</v>
      </c>
      <c r="G43" s="12"/>
      <c r="H43" s="12">
        <v>1.68</v>
      </c>
      <c r="I43" s="8">
        <v>20</v>
      </c>
      <c r="J43" s="12">
        <v>20</v>
      </c>
      <c r="K43" s="12">
        <v>19.88</v>
      </c>
      <c r="L43" s="35">
        <v>39.700000000000003</v>
      </c>
      <c r="M43" s="36"/>
      <c r="N43" s="13">
        <f t="shared" si="3"/>
        <v>99.58</v>
      </c>
      <c r="O43" s="7" t="s">
        <v>81</v>
      </c>
    </row>
    <row r="44" spans="1:15" s="3" customFormat="1" ht="27.6" customHeight="1">
      <c r="A44" s="10">
        <v>21</v>
      </c>
      <c r="B44" s="6" t="s">
        <v>32</v>
      </c>
      <c r="C44" s="6" t="s">
        <v>104</v>
      </c>
      <c r="D44" s="6" t="s">
        <v>52</v>
      </c>
      <c r="E44" s="11"/>
      <c r="F44" s="12">
        <v>2.35</v>
      </c>
      <c r="G44" s="12"/>
      <c r="H44" s="12">
        <v>2.35</v>
      </c>
      <c r="I44" s="8">
        <v>20</v>
      </c>
      <c r="J44" s="12">
        <v>20</v>
      </c>
      <c r="K44" s="12">
        <v>20</v>
      </c>
      <c r="L44" s="35">
        <v>40</v>
      </c>
      <c r="M44" s="36"/>
      <c r="N44" s="13">
        <f t="shared" si="3"/>
        <v>100</v>
      </c>
      <c r="O44" s="7" t="s">
        <v>81</v>
      </c>
    </row>
    <row r="45" spans="1:15" s="3" customFormat="1" ht="27.6" customHeight="1">
      <c r="A45" s="10">
        <v>22</v>
      </c>
      <c r="B45" s="6" t="s">
        <v>32</v>
      </c>
      <c r="C45" s="6" t="s">
        <v>105</v>
      </c>
      <c r="D45" s="6" t="s">
        <v>52</v>
      </c>
      <c r="E45" s="11"/>
      <c r="F45" s="12">
        <v>2.2200000000000002</v>
      </c>
      <c r="G45" s="12"/>
      <c r="H45" s="12">
        <v>2.2200000000000002</v>
      </c>
      <c r="I45" s="8">
        <v>20</v>
      </c>
      <c r="J45" s="12">
        <v>20</v>
      </c>
      <c r="K45" s="12">
        <v>20</v>
      </c>
      <c r="L45" s="35">
        <v>40</v>
      </c>
      <c r="M45" s="36"/>
      <c r="N45" s="13">
        <f t="shared" si="3"/>
        <v>100</v>
      </c>
      <c r="O45" s="7" t="s">
        <v>81</v>
      </c>
    </row>
    <row r="46" spans="1:15" s="3" customFormat="1" ht="27.6" customHeight="1">
      <c r="A46" s="10">
        <v>23</v>
      </c>
      <c r="B46" s="6" t="s">
        <v>32</v>
      </c>
      <c r="C46" s="6" t="s">
        <v>106</v>
      </c>
      <c r="D46" s="6" t="s">
        <v>46</v>
      </c>
      <c r="E46" s="11"/>
      <c r="F46" s="12">
        <v>0.38</v>
      </c>
      <c r="G46" s="12"/>
      <c r="H46" s="12">
        <v>0.38</v>
      </c>
      <c r="I46" s="8">
        <v>20</v>
      </c>
      <c r="J46" s="12">
        <v>20</v>
      </c>
      <c r="K46" s="12">
        <v>20</v>
      </c>
      <c r="L46" s="35">
        <v>40</v>
      </c>
      <c r="M46" s="36"/>
      <c r="N46" s="13">
        <f t="shared" si="3"/>
        <v>100</v>
      </c>
      <c r="O46" s="7" t="s">
        <v>81</v>
      </c>
    </row>
    <row r="47" spans="1:15" s="3" customFormat="1" ht="27.6" customHeight="1">
      <c r="A47" s="10">
        <v>24</v>
      </c>
      <c r="B47" s="6" t="s">
        <v>32</v>
      </c>
      <c r="C47" s="6" t="s">
        <v>107</v>
      </c>
      <c r="D47" s="6" t="s">
        <v>52</v>
      </c>
      <c r="E47" s="11"/>
      <c r="F47" s="12">
        <v>22</v>
      </c>
      <c r="G47" s="12"/>
      <c r="H47" s="12">
        <v>1.19</v>
      </c>
      <c r="I47" s="18">
        <f>H47/F47*20</f>
        <v>1.08181818181818</v>
      </c>
      <c r="J47" s="12">
        <v>20</v>
      </c>
      <c r="K47" s="12">
        <v>20</v>
      </c>
      <c r="L47" s="35">
        <v>40</v>
      </c>
      <c r="M47" s="36"/>
      <c r="N47" s="13">
        <f t="shared" si="3"/>
        <v>81.081818181818207</v>
      </c>
      <c r="O47" s="7" t="s">
        <v>81</v>
      </c>
    </row>
    <row r="48" spans="1:15" s="3" customFormat="1" ht="27.6" customHeight="1">
      <c r="A48" s="10">
        <v>25</v>
      </c>
      <c r="B48" s="6" t="s">
        <v>32</v>
      </c>
      <c r="C48" s="6" t="s">
        <v>108</v>
      </c>
      <c r="D48" s="6" t="s">
        <v>37</v>
      </c>
      <c r="E48" s="11"/>
      <c r="F48" s="12">
        <v>55</v>
      </c>
      <c r="G48" s="12"/>
      <c r="H48" s="12">
        <v>55</v>
      </c>
      <c r="I48" s="8">
        <v>20</v>
      </c>
      <c r="J48" s="12">
        <v>20</v>
      </c>
      <c r="K48" s="12">
        <v>20</v>
      </c>
      <c r="L48" s="35">
        <v>40</v>
      </c>
      <c r="M48" s="36"/>
      <c r="N48" s="13">
        <f t="shared" si="3"/>
        <v>100</v>
      </c>
      <c r="O48" s="7" t="s">
        <v>81</v>
      </c>
    </row>
    <row r="49" spans="1:15" s="3" customFormat="1" ht="27.6" customHeight="1">
      <c r="A49" s="10">
        <v>26</v>
      </c>
      <c r="B49" s="6" t="s">
        <v>32</v>
      </c>
      <c r="C49" s="6" t="s">
        <v>109</v>
      </c>
      <c r="D49" s="6" t="s">
        <v>52</v>
      </c>
      <c r="E49" s="11"/>
      <c r="F49" s="12">
        <v>19</v>
      </c>
      <c r="G49" s="12"/>
      <c r="H49" s="12">
        <v>10.95</v>
      </c>
      <c r="I49" s="18">
        <f>H49/F49*20</f>
        <v>11.526315789473699</v>
      </c>
      <c r="J49" s="12">
        <v>11.53</v>
      </c>
      <c r="K49" s="12">
        <v>20</v>
      </c>
      <c r="L49" s="35">
        <v>40</v>
      </c>
      <c r="M49" s="36"/>
      <c r="N49" s="13">
        <f t="shared" si="3"/>
        <v>83.0563157894737</v>
      </c>
      <c r="O49" s="7" t="s">
        <v>81</v>
      </c>
    </row>
    <row r="50" spans="1:15" s="3" customFormat="1" ht="27.6" customHeight="1">
      <c r="A50" s="10">
        <v>27</v>
      </c>
      <c r="B50" s="6" t="s">
        <v>32</v>
      </c>
      <c r="C50" s="6" t="s">
        <v>110</v>
      </c>
      <c r="D50" s="6" t="s">
        <v>52</v>
      </c>
      <c r="E50" s="11"/>
      <c r="F50" s="12">
        <v>18.22</v>
      </c>
      <c r="G50" s="12"/>
      <c r="H50" s="12">
        <v>7.95</v>
      </c>
      <c r="I50" s="18">
        <v>8.7200000000000006</v>
      </c>
      <c r="J50" s="12">
        <v>8.7200000000000006</v>
      </c>
      <c r="K50" s="12">
        <v>20</v>
      </c>
      <c r="L50" s="35">
        <v>40</v>
      </c>
      <c r="M50" s="36"/>
      <c r="N50" s="13">
        <f t="shared" si="3"/>
        <v>77.44</v>
      </c>
      <c r="O50" s="7" t="s">
        <v>81</v>
      </c>
    </row>
    <row r="51" spans="1:15" s="3" customFormat="1" ht="27.6" customHeight="1">
      <c r="A51" s="10">
        <v>28</v>
      </c>
      <c r="B51" s="6" t="s">
        <v>32</v>
      </c>
      <c r="C51" s="6" t="s">
        <v>111</v>
      </c>
      <c r="D51" s="6" t="s">
        <v>61</v>
      </c>
      <c r="E51" s="11"/>
      <c r="F51" s="12">
        <v>0.85</v>
      </c>
      <c r="G51" s="12"/>
      <c r="H51" s="12">
        <v>0.85</v>
      </c>
      <c r="I51" s="8">
        <v>20</v>
      </c>
      <c r="J51" s="12">
        <v>20</v>
      </c>
      <c r="K51" s="12">
        <v>20</v>
      </c>
      <c r="L51" s="35">
        <v>40</v>
      </c>
      <c r="M51" s="36"/>
      <c r="N51" s="13">
        <f t="shared" si="3"/>
        <v>100</v>
      </c>
      <c r="O51" s="7" t="s">
        <v>81</v>
      </c>
    </row>
    <row r="52" spans="1:15" s="3" customFormat="1" ht="27.6" customHeight="1">
      <c r="A52" s="10">
        <v>29</v>
      </c>
      <c r="B52" s="6" t="s">
        <v>32</v>
      </c>
      <c r="C52" s="6" t="s">
        <v>112</v>
      </c>
      <c r="D52" s="6" t="s">
        <v>43</v>
      </c>
      <c r="E52" s="11"/>
      <c r="F52" s="12">
        <v>300</v>
      </c>
      <c r="G52" s="12"/>
      <c r="H52" s="12">
        <v>300</v>
      </c>
      <c r="I52" s="8">
        <v>20</v>
      </c>
      <c r="J52" s="12">
        <v>10</v>
      </c>
      <c r="K52" s="12">
        <v>12.7</v>
      </c>
      <c r="L52" s="35">
        <v>30.5</v>
      </c>
      <c r="M52" s="36"/>
      <c r="N52" s="13">
        <f t="shared" si="3"/>
        <v>73.2</v>
      </c>
      <c r="O52" s="7" t="s">
        <v>81</v>
      </c>
    </row>
    <row r="53" spans="1:15" s="3" customFormat="1" ht="27.6" customHeight="1">
      <c r="A53" s="10">
        <v>30</v>
      </c>
      <c r="B53" s="6" t="s">
        <v>32</v>
      </c>
      <c r="C53" s="6" t="s">
        <v>113</v>
      </c>
      <c r="D53" s="6" t="s">
        <v>37</v>
      </c>
      <c r="E53" s="11"/>
      <c r="F53" s="12">
        <v>125</v>
      </c>
      <c r="G53" s="12"/>
      <c r="H53" s="12">
        <v>125</v>
      </c>
      <c r="I53" s="8">
        <v>20</v>
      </c>
      <c r="J53" s="12">
        <v>20</v>
      </c>
      <c r="K53" s="12">
        <v>20</v>
      </c>
      <c r="L53" s="35">
        <v>40</v>
      </c>
      <c r="M53" s="36"/>
      <c r="N53" s="13">
        <f t="shared" si="3"/>
        <v>100</v>
      </c>
      <c r="O53" s="7" t="s">
        <v>81</v>
      </c>
    </row>
    <row r="54" spans="1:15" s="3" customFormat="1" ht="27.6" customHeight="1">
      <c r="A54" s="10">
        <v>31</v>
      </c>
      <c r="B54" s="6" t="s">
        <v>32</v>
      </c>
      <c r="C54" s="6" t="s">
        <v>114</v>
      </c>
      <c r="D54" s="6" t="s">
        <v>43</v>
      </c>
      <c r="E54" s="11"/>
      <c r="F54" s="12">
        <v>435.41</v>
      </c>
      <c r="G54" s="12"/>
      <c r="H54" s="12">
        <v>435.41</v>
      </c>
      <c r="I54" s="8">
        <v>20</v>
      </c>
      <c r="J54" s="12">
        <v>20</v>
      </c>
      <c r="K54" s="12">
        <v>20</v>
      </c>
      <c r="L54" s="35">
        <v>39.85</v>
      </c>
      <c r="M54" s="36"/>
      <c r="N54" s="13">
        <f t="shared" si="3"/>
        <v>99.85</v>
      </c>
      <c r="O54" s="7" t="s">
        <v>81</v>
      </c>
    </row>
    <row r="55" spans="1:15" s="3" customFormat="1" ht="27.6" customHeight="1">
      <c r="A55" s="10">
        <v>32</v>
      </c>
      <c r="B55" s="6" t="s">
        <v>32</v>
      </c>
      <c r="C55" s="6" t="s">
        <v>115</v>
      </c>
      <c r="D55" s="6" t="s">
        <v>37</v>
      </c>
      <c r="E55" s="11"/>
      <c r="F55" s="12">
        <v>10.5</v>
      </c>
      <c r="G55" s="12"/>
      <c r="H55" s="12">
        <v>10.5</v>
      </c>
      <c r="I55" s="8">
        <v>20</v>
      </c>
      <c r="J55" s="12">
        <v>20</v>
      </c>
      <c r="K55" s="12">
        <v>20</v>
      </c>
      <c r="L55" s="35">
        <v>40</v>
      </c>
      <c r="M55" s="36"/>
      <c r="N55" s="13">
        <f t="shared" si="3"/>
        <v>100</v>
      </c>
      <c r="O55" s="7" t="s">
        <v>81</v>
      </c>
    </row>
    <row r="56" spans="1:15" s="3" customFormat="1" ht="27.6" customHeight="1">
      <c r="A56" s="10">
        <v>33</v>
      </c>
      <c r="B56" s="6" t="s">
        <v>32</v>
      </c>
      <c r="C56" s="6" t="s">
        <v>116</v>
      </c>
      <c r="D56" s="6" t="s">
        <v>43</v>
      </c>
      <c r="E56" s="11"/>
      <c r="F56" s="12">
        <v>500</v>
      </c>
      <c r="G56" s="12"/>
      <c r="H56" s="12">
        <v>500</v>
      </c>
      <c r="I56" s="8">
        <v>20</v>
      </c>
      <c r="J56" s="12">
        <v>20</v>
      </c>
      <c r="K56" s="12">
        <v>20</v>
      </c>
      <c r="L56" s="35">
        <v>40</v>
      </c>
      <c r="M56" s="36"/>
      <c r="N56" s="13">
        <f t="shared" si="3"/>
        <v>100</v>
      </c>
      <c r="O56" s="7" t="s">
        <v>81</v>
      </c>
    </row>
    <row r="57" spans="1:15" ht="27.6" customHeight="1">
      <c r="A57" s="14">
        <v>34</v>
      </c>
      <c r="B57" s="6" t="s">
        <v>32</v>
      </c>
      <c r="C57" s="6" t="s">
        <v>117</v>
      </c>
      <c r="D57" s="6" t="s">
        <v>43</v>
      </c>
      <c r="E57" s="15"/>
      <c r="F57" s="16">
        <v>2540.13</v>
      </c>
      <c r="G57" s="16"/>
      <c r="H57" s="16">
        <v>2540.13</v>
      </c>
      <c r="I57" s="8">
        <v>20</v>
      </c>
      <c r="J57" s="16">
        <v>20</v>
      </c>
      <c r="K57" s="22">
        <v>12</v>
      </c>
      <c r="L57" s="35">
        <v>32</v>
      </c>
      <c r="M57" s="46"/>
      <c r="N57" s="13">
        <f t="shared" si="3"/>
        <v>84</v>
      </c>
      <c r="O57" s="23" t="s">
        <v>118</v>
      </c>
    </row>
    <row r="58" spans="1:15" ht="27.6" customHeight="1">
      <c r="A58" s="14">
        <v>35</v>
      </c>
      <c r="B58" s="6" t="s">
        <v>32</v>
      </c>
      <c r="C58" s="6" t="s">
        <v>119</v>
      </c>
      <c r="D58" s="6" t="s">
        <v>37</v>
      </c>
      <c r="E58" s="15"/>
      <c r="F58" s="16">
        <v>4905.75</v>
      </c>
      <c r="G58" s="16"/>
      <c r="H58" s="16">
        <v>4905.75</v>
      </c>
      <c r="I58" s="8">
        <v>20</v>
      </c>
      <c r="J58" s="12">
        <v>20</v>
      </c>
      <c r="K58" s="12">
        <v>20</v>
      </c>
      <c r="L58" s="35">
        <v>30</v>
      </c>
      <c r="M58" s="36"/>
      <c r="N58" s="13">
        <f t="shared" si="3"/>
        <v>90</v>
      </c>
      <c r="O58" s="23" t="s">
        <v>118</v>
      </c>
    </row>
    <row r="59" spans="1:15" ht="36" customHeight="1">
      <c r="A59" s="14">
        <v>36</v>
      </c>
      <c r="B59" s="6" t="s">
        <v>32</v>
      </c>
      <c r="C59" s="6" t="s">
        <v>120</v>
      </c>
      <c r="D59" s="6" t="s">
        <v>78</v>
      </c>
      <c r="E59" s="11"/>
      <c r="F59" s="16">
        <v>1542.81</v>
      </c>
      <c r="G59" s="17"/>
      <c r="H59" s="12">
        <v>1542.81</v>
      </c>
      <c r="I59" s="8">
        <v>20</v>
      </c>
      <c r="J59" s="12">
        <v>20</v>
      </c>
      <c r="K59" s="12">
        <v>20</v>
      </c>
      <c r="L59" s="35">
        <v>40</v>
      </c>
      <c r="M59" s="36"/>
      <c r="N59" s="13">
        <f t="shared" si="3"/>
        <v>100</v>
      </c>
      <c r="O59" s="7" t="s">
        <v>81</v>
      </c>
    </row>
  </sheetData>
  <mergeCells count="66">
    <mergeCell ref="L55:M55"/>
    <mergeCell ref="L56:M56"/>
    <mergeCell ref="L57:M57"/>
    <mergeCell ref="L58:M58"/>
    <mergeCell ref="L59:M59"/>
    <mergeCell ref="L50:M50"/>
    <mergeCell ref="L51:M51"/>
    <mergeCell ref="L52:M52"/>
    <mergeCell ref="L53:M53"/>
    <mergeCell ref="L54:M54"/>
    <mergeCell ref="L45:M45"/>
    <mergeCell ref="L46:M46"/>
    <mergeCell ref="L47:M47"/>
    <mergeCell ref="L48:M48"/>
    <mergeCell ref="L49:M49"/>
    <mergeCell ref="L40:M40"/>
    <mergeCell ref="L41:M41"/>
    <mergeCell ref="L42:M42"/>
    <mergeCell ref="L43:M43"/>
    <mergeCell ref="L44:M44"/>
    <mergeCell ref="L35:M35"/>
    <mergeCell ref="L36:M36"/>
    <mergeCell ref="L37:M37"/>
    <mergeCell ref="L38:M38"/>
    <mergeCell ref="L39:M39"/>
    <mergeCell ref="L30:M30"/>
    <mergeCell ref="L31:M31"/>
    <mergeCell ref="L32:M32"/>
    <mergeCell ref="L33:M33"/>
    <mergeCell ref="L34:M34"/>
    <mergeCell ref="L25:M25"/>
    <mergeCell ref="L26:M26"/>
    <mergeCell ref="L27:M27"/>
    <mergeCell ref="L28:M28"/>
    <mergeCell ref="L29:M29"/>
    <mergeCell ref="L20:M20"/>
    <mergeCell ref="L21:M21"/>
    <mergeCell ref="L22:M22"/>
    <mergeCell ref="L23:M23"/>
    <mergeCell ref="L24:M24"/>
    <mergeCell ref="L15:M15"/>
    <mergeCell ref="L16:M16"/>
    <mergeCell ref="L17:M17"/>
    <mergeCell ref="L18:M18"/>
    <mergeCell ref="L19:M19"/>
    <mergeCell ref="L10:M10"/>
    <mergeCell ref="L11:M11"/>
    <mergeCell ref="L12:M12"/>
    <mergeCell ref="L13:M13"/>
    <mergeCell ref="L14:M14"/>
    <mergeCell ref="L5:M5"/>
    <mergeCell ref="L6:M6"/>
    <mergeCell ref="L7:M7"/>
    <mergeCell ref="L8:M8"/>
    <mergeCell ref="L9:M9"/>
    <mergeCell ref="A1:O1"/>
    <mergeCell ref="A2:B2"/>
    <mergeCell ref="E2:F2"/>
    <mergeCell ref="E3:G3"/>
    <mergeCell ref="I3:N3"/>
    <mergeCell ref="A3:A4"/>
    <mergeCell ref="B3:B4"/>
    <mergeCell ref="C3:C4"/>
    <mergeCell ref="D3:D4"/>
    <mergeCell ref="H3:H4"/>
    <mergeCell ref="O3:O4"/>
  </mergeCells>
  <phoneticPr fontId="10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部门整体汇总表</vt:lpstr>
      <vt:lpstr>项目自评汇总表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2022-01-13T09:26:00Z</dcterms:created>
  <dcterms:modified xsi:type="dcterms:W3CDTF">2025-04-29T08:12:09Z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75C1BBC14FB744C3997575F58FB50B2F</vt:lpwstr>
  </property>
  <property fmtid="{D5CDD505-2E9C-101B-9397-08002B2CF9AE}" pid="3" name="KSOProductBuildVer">
    <vt:lpwstr>2052-12.1.0.20784</vt:lpwstr>
  </property>
</Properties>
</file>