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20"/>
  </bookViews>
  <sheets>
    <sheet name="附表1部门整体运行监控情况统计表" sheetId="2" r:id="rId1"/>
    <sheet name="附表2项目绩效运行监控情况统计表" sheetId="1" r:id="rId2"/>
  </sheets>
  <definedNames>
    <definedName name="_xlnm.Print_Titles" localSheetId="1">附表2项目绩效运行监控情况统计表!$1:$4</definedName>
  </definedNames>
  <calcPr calcId="144525"/>
</workbook>
</file>

<file path=xl/sharedStrings.xml><?xml version="1.0" encoding="utf-8"?>
<sst xmlns="http://schemas.openxmlformats.org/spreadsheetml/2006/main" count="340" uniqueCount="105">
  <si>
    <t>附表1    2025年部门预算绩效运行监控情况统计表（部门整体）</t>
  </si>
  <si>
    <t>填表人：黄梅岭</t>
  </si>
  <si>
    <t>联系电话：83940100</t>
  </si>
  <si>
    <t>单位：万元</t>
  </si>
  <si>
    <t>序号</t>
  </si>
  <si>
    <t>单位代码</t>
  </si>
  <si>
    <t>预算部门</t>
  </si>
  <si>
    <t>项目名称</t>
  </si>
  <si>
    <t>实施科室、部门或单位</t>
  </si>
  <si>
    <t>全年预算数</t>
  </si>
  <si>
    <t>1-12月执行数</t>
  </si>
  <si>
    <t>1-12月执行率</t>
  </si>
  <si>
    <t>财政收回</t>
  </si>
  <si>
    <t>指标偏差大或未完成原因分析（简要概述）</t>
  </si>
  <si>
    <t>年初
预算数</t>
  </si>
  <si>
    <t>年中追加数+/调减数-</t>
  </si>
  <si>
    <t>小计</t>
  </si>
  <si>
    <t>07001</t>
  </si>
  <si>
    <t>武汉市东西湖区人民政府将军路街道办事处</t>
  </si>
  <si>
    <t>部门整体</t>
  </si>
  <si>
    <t>831.31万元资金可结转</t>
  </si>
  <si>
    <t>附表2   2025年部门预算绩效运行监控情况统计表（项目）</t>
  </si>
  <si>
    <t>总序号</t>
  </si>
  <si>
    <t>单位序号</t>
  </si>
  <si>
    <t>实施科室（单位）</t>
  </si>
  <si>
    <t>070001</t>
  </si>
  <si>
    <t>将军路街道办事处</t>
  </si>
  <si>
    <t>街办农垦社保</t>
  </si>
  <si>
    <t>公共服务办</t>
  </si>
  <si>
    <t>街办失地生活费</t>
  </si>
  <si>
    <t>街办过渡费</t>
  </si>
  <si>
    <t>区域发展办（征收）</t>
  </si>
  <si>
    <t>街办对二级单位补助</t>
  </si>
  <si>
    <t>社区居委会</t>
  </si>
  <si>
    <t>履职工作经费</t>
  </si>
  <si>
    <t>机关各科室</t>
  </si>
  <si>
    <t>其中670.13万元往来资金可结转</t>
  </si>
  <si>
    <r>
      <rPr>
        <sz val="10.5"/>
        <color theme="1"/>
        <rFont val="宋体"/>
        <charset val="134"/>
        <scheme val="minor"/>
      </rPr>
      <t>2025</t>
    </r>
    <r>
      <rPr>
        <sz val="10.5"/>
        <color theme="1"/>
        <rFont val="SimSun"/>
        <charset val="134"/>
      </rPr>
      <t>年市级社区工作经费</t>
    </r>
  </si>
  <si>
    <t>可结转</t>
  </si>
  <si>
    <t>街办纳凉取暖资金</t>
  </si>
  <si>
    <t>三支一扶财政补助资金</t>
  </si>
  <si>
    <t>党建办</t>
  </si>
  <si>
    <t>社区（村）党员教育经费</t>
  </si>
  <si>
    <t>街办城乡社区养老服务设施运营补贴</t>
  </si>
  <si>
    <t>街办教育经费</t>
  </si>
  <si>
    <t>街办老年服务中心建设资金</t>
  </si>
  <si>
    <t>街办城管执法专项工作经费</t>
  </si>
  <si>
    <t>综合执法中心</t>
  </si>
  <si>
    <t>街办基层阵地建设经费</t>
  </si>
  <si>
    <r>
      <rPr>
        <sz val="10.5"/>
        <color theme="1"/>
        <rFont val="宋体"/>
        <charset val="134"/>
        <scheme val="minor"/>
      </rPr>
      <t>2025</t>
    </r>
    <r>
      <rPr>
        <sz val="10.5"/>
        <color theme="1"/>
        <rFont val="SimSun"/>
        <charset val="134"/>
      </rPr>
      <t>年全国人口抽样调查</t>
    </r>
  </si>
  <si>
    <t>区域发展办（经济）</t>
  </si>
  <si>
    <t>平安建设（综治工作）激励性转移支付省级补助资金</t>
  </si>
  <si>
    <t>平安建设办（综治）</t>
  </si>
  <si>
    <t>街办大中型水库原迁移民直补资金及新增移民项目扶持资金</t>
  </si>
  <si>
    <t>公管办</t>
  </si>
  <si>
    <t>街办公共图书馆文化馆免费开放中央补助资金</t>
  </si>
  <si>
    <t>街办人口变动抽样调查补贴</t>
  </si>
  <si>
    <t>街办文体站免费开放区级配套补助资金</t>
  </si>
  <si>
    <t>街办城管环卫作业经费</t>
  </si>
  <si>
    <r>
      <rPr>
        <sz val="10.5"/>
        <color theme="1"/>
        <rFont val="宋体"/>
        <charset val="134"/>
        <scheme val="minor"/>
      </rPr>
      <t>2025</t>
    </r>
    <r>
      <rPr>
        <sz val="10.5"/>
        <color theme="1"/>
        <rFont val="SimSun"/>
        <charset val="134"/>
      </rPr>
      <t>年市级社区惠民资金</t>
    </r>
  </si>
  <si>
    <t>街办社区工作经费</t>
  </si>
  <si>
    <t>街办惠民资金</t>
  </si>
  <si>
    <t>社区工作经费</t>
  </si>
  <si>
    <r>
      <rPr>
        <sz val="10.5"/>
        <color theme="1"/>
        <rFont val="宋体"/>
        <charset val="134"/>
        <scheme val="minor"/>
      </rPr>
      <t>2025</t>
    </r>
    <r>
      <rPr>
        <sz val="10.5"/>
        <color theme="1"/>
        <rFont val="SimSun"/>
        <charset val="134"/>
      </rPr>
      <t>年市级社区人员经费</t>
    </r>
  </si>
  <si>
    <t>街办转业志愿兵人员经费</t>
  </si>
  <si>
    <t>党群服务中心</t>
  </si>
  <si>
    <t>促进市场体系建设资金</t>
  </si>
  <si>
    <t>社区惠民项目资金</t>
  </si>
  <si>
    <t>国有企业退休人员社会化管理补助资金</t>
  </si>
  <si>
    <t>街办平安建设专项资金</t>
  </si>
  <si>
    <t>街办拆除违法建设经费</t>
  </si>
  <si>
    <t>街办林业工作经费</t>
  </si>
  <si>
    <t>街办历史遗留问题化解经费</t>
  </si>
  <si>
    <t>党政办</t>
  </si>
  <si>
    <t>街办退役军人公益性岗位补贴</t>
  </si>
  <si>
    <t>街办对企业补助</t>
  </si>
  <si>
    <t>街办征迁退地（湖）补偿经费</t>
  </si>
  <si>
    <t>街办党群中心专项工作经费</t>
  </si>
  <si>
    <t>公共服务事务（社区纳凉取暖资金）</t>
  </si>
  <si>
    <t>街办信访维稳经费</t>
  </si>
  <si>
    <t>民政局社区老年人服务中心运营经费</t>
  </si>
  <si>
    <t>街办河湖港渠管护经费</t>
  </si>
  <si>
    <t>公服办爱国卫生经费</t>
  </si>
  <si>
    <t>街办人大工作经费</t>
  </si>
  <si>
    <r>
      <rPr>
        <sz val="10.5"/>
        <color theme="1"/>
        <rFont val="SimSun"/>
        <charset val="134"/>
      </rPr>
      <t>社区基层党组织活动经费-</t>
    </r>
    <r>
      <rPr>
        <sz val="10.5"/>
        <color theme="1"/>
        <rFont val="宋体"/>
        <charset val="134"/>
        <scheme val="minor"/>
      </rPr>
      <t>2024</t>
    </r>
  </si>
  <si>
    <t>平安建设</t>
  </si>
  <si>
    <t>街办爱国卫生经费</t>
  </si>
  <si>
    <t>街办各类税费缴款</t>
  </si>
  <si>
    <t>街办还建房项目建设经费</t>
  </si>
  <si>
    <t>街办计生独生子女保健费</t>
  </si>
  <si>
    <t>街办计生高中货币补贴</t>
  </si>
  <si>
    <t>街办计生特扶对象失能补贴</t>
  </si>
  <si>
    <t>街办计生特扶家庭慰问</t>
  </si>
  <si>
    <t>街办旧城改造项目经费</t>
  </si>
  <si>
    <t>街办民政困难群众节日慰问费</t>
  </si>
  <si>
    <t>街办人居环境改善项目经费</t>
  </si>
  <si>
    <t>街办园林绿化养护费</t>
  </si>
  <si>
    <t>街办自然灾害信息员通讯补贴</t>
  </si>
  <si>
    <t>平安建设办（安监）</t>
  </si>
  <si>
    <t>民族宗教经费</t>
  </si>
  <si>
    <t>区卫健局以奖代补经费</t>
  </si>
  <si>
    <t>原市属县团级企业厂级退休人员节日困难慰问经费</t>
  </si>
  <si>
    <t>往来资金</t>
  </si>
  <si>
    <t>机关各科室、各社区</t>
  </si>
  <si>
    <t>合计</t>
  </si>
</sst>
</file>

<file path=xl/styles.xml><?xml version="1.0" encoding="utf-8"?>
<styleSheet xmlns="http://schemas.openxmlformats.org/spreadsheetml/2006/main">
  <numFmts count="5">
    <numFmt numFmtId="176" formatCode="0.00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42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color theme="1"/>
      <name val="黑体"/>
      <charset val="134"/>
    </font>
    <font>
      <sz val="16"/>
      <color theme="1"/>
      <name val="方正小标宋简体"/>
      <charset val="134"/>
    </font>
    <font>
      <sz val="11"/>
      <name val="宋体"/>
      <charset val="134"/>
      <scheme val="major"/>
    </font>
    <font>
      <sz val="11"/>
      <name val="宋体"/>
      <charset val="134"/>
      <scheme val="minor"/>
    </font>
    <font>
      <sz val="10.5"/>
      <color theme="1"/>
      <name val="SimSun"/>
      <charset val="134"/>
    </font>
    <font>
      <sz val="12"/>
      <name val="宋体"/>
      <charset val="134"/>
    </font>
    <font>
      <sz val="9"/>
      <name val="黑体"/>
      <charset val="134"/>
    </font>
    <font>
      <sz val="16"/>
      <name val="方正小标宋简体"/>
      <charset val="134"/>
    </font>
    <font>
      <sz val="16"/>
      <name val="宋体"/>
      <charset val="134"/>
      <scheme val="minor"/>
    </font>
    <font>
      <sz val="11"/>
      <name val="黑体"/>
      <charset val="134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2"/>
      <color indexed="8"/>
      <name val="宋体"/>
      <charset val="134"/>
    </font>
    <font>
      <sz val="11"/>
      <color theme="1"/>
      <name val="Calibri"/>
      <charset val="134"/>
    </font>
    <font>
      <sz val="11"/>
      <color indexed="8"/>
      <name val="宋体"/>
      <charset val="134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1"/>
      <name val="宋体"/>
      <charset val="134"/>
    </font>
    <font>
      <sz val="11"/>
      <color indexed="42"/>
      <name val="宋体"/>
      <charset val="134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0.5"/>
      <color theme="1"/>
      <name val="宋体"/>
      <charset val="134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8" tint="0.79973754081850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798577837458"/>
        <bgColor indexed="64"/>
      </patternFill>
    </fill>
    <fill>
      <patternFill patternType="solid">
        <fgColor theme="8" tint="0.79976805932798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230">
    <xf numFmtId="0" fontId="0" fillId="0" borderId="0">
      <alignment vertical="center"/>
    </xf>
    <xf numFmtId="9" fontId="13" fillId="0" borderId="0" applyFont="0" applyFill="0" applyBorder="0" applyAlignment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7" fillId="0" borderId="0">
      <alignment vertical="center"/>
    </xf>
    <xf numFmtId="0" fontId="18" fillId="0" borderId="0">
      <alignment vertical="center"/>
    </xf>
    <xf numFmtId="0" fontId="13" fillId="0" borderId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5" borderId="0" applyProtection="0">
      <alignment vertical="center"/>
    </xf>
    <xf numFmtId="0" fontId="19" fillId="0" borderId="0">
      <alignment vertical="center"/>
    </xf>
    <xf numFmtId="43" fontId="13" fillId="0" borderId="0" applyProtection="0">
      <alignment vertical="center"/>
    </xf>
    <xf numFmtId="0" fontId="21" fillId="0" borderId="0" applyProtection="0">
      <alignment vertical="center"/>
    </xf>
    <xf numFmtId="0" fontId="18" fillId="0" borderId="0">
      <alignment vertical="center"/>
    </xf>
    <xf numFmtId="0" fontId="13" fillId="0" borderId="0" applyProtection="0">
      <alignment vertical="center"/>
    </xf>
    <xf numFmtId="43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8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43" fontId="13" fillId="0" borderId="0" applyFont="0" applyFill="0" applyBorder="0" applyAlignment="0" applyProtection="0">
      <alignment vertical="center"/>
    </xf>
    <xf numFmtId="0" fontId="21" fillId="0" borderId="0" applyProtection="0">
      <alignment vertical="center"/>
    </xf>
    <xf numFmtId="0" fontId="0" fillId="0" borderId="0">
      <alignment vertical="center"/>
    </xf>
    <xf numFmtId="0" fontId="22" fillId="7" borderId="0" applyProtection="0">
      <alignment vertical="center"/>
    </xf>
    <xf numFmtId="0" fontId="7" fillId="0" borderId="0">
      <alignment vertical="center"/>
    </xf>
    <xf numFmtId="43" fontId="17" fillId="0" borderId="0" applyFont="0" applyFill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3" fillId="0" borderId="0" applyProtection="0">
      <alignment vertical="center"/>
    </xf>
    <xf numFmtId="0" fontId="0" fillId="0" borderId="0">
      <alignment vertical="center"/>
    </xf>
    <xf numFmtId="0" fontId="13" fillId="0" borderId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8" fillId="0" borderId="0">
      <alignment vertical="center"/>
    </xf>
    <xf numFmtId="0" fontId="13" fillId="5" borderId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 applyProtection="0">
      <alignment vertical="center"/>
    </xf>
    <xf numFmtId="0" fontId="13" fillId="0" borderId="0" applyProtection="0">
      <alignment vertical="center"/>
    </xf>
    <xf numFmtId="0" fontId="13" fillId="0" borderId="0">
      <alignment vertical="center"/>
    </xf>
    <xf numFmtId="0" fontId="0" fillId="11" borderId="0" applyNumberFormat="0" applyBorder="0" applyAlignment="0" applyProtection="0">
      <alignment vertical="center"/>
    </xf>
    <xf numFmtId="0" fontId="7" fillId="0" borderId="0"/>
    <xf numFmtId="0" fontId="13" fillId="0" borderId="0" applyProtection="0">
      <alignment vertical="center"/>
    </xf>
    <xf numFmtId="0" fontId="13" fillId="0" borderId="0">
      <alignment vertical="center"/>
    </xf>
    <xf numFmtId="0" fontId="7" fillId="0" borderId="0">
      <alignment vertical="center"/>
    </xf>
    <xf numFmtId="9" fontId="13" fillId="0" borderId="0" applyProtection="0">
      <alignment vertical="center"/>
    </xf>
    <xf numFmtId="9" fontId="13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>
      <alignment vertical="center"/>
    </xf>
    <xf numFmtId="43" fontId="13" fillId="0" borderId="0" applyProtection="0">
      <alignment vertical="center"/>
    </xf>
    <xf numFmtId="0" fontId="18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>
      <alignment vertical="center"/>
    </xf>
    <xf numFmtId="0" fontId="13" fillId="5" borderId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0" borderId="0"/>
    <xf numFmtId="9" fontId="21" fillId="0" borderId="0" applyProtection="0">
      <alignment vertical="center"/>
    </xf>
    <xf numFmtId="0" fontId="7" fillId="0" borderId="0"/>
    <xf numFmtId="0" fontId="0" fillId="10" borderId="0" applyNumberFormat="0" applyBorder="0" applyAlignment="0" applyProtection="0">
      <alignment vertical="center"/>
    </xf>
    <xf numFmtId="0" fontId="13" fillId="0" borderId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0" borderId="0">
      <alignment vertical="center"/>
    </xf>
    <xf numFmtId="43" fontId="13" fillId="0" borderId="0" applyFont="0" applyFill="0" applyBorder="0" applyAlignment="0" applyProtection="0">
      <alignment vertical="center"/>
    </xf>
    <xf numFmtId="0" fontId="25" fillId="0" borderId="0">
      <alignment vertical="center"/>
    </xf>
    <xf numFmtId="0" fontId="13" fillId="0" borderId="0">
      <alignment vertical="center"/>
    </xf>
    <xf numFmtId="0" fontId="7" fillId="0" borderId="0" applyProtection="0"/>
    <xf numFmtId="43" fontId="0" fillId="0" borderId="0" applyFont="0" applyFill="0" applyBorder="0" applyAlignment="0" applyProtection="0">
      <alignment vertical="center"/>
    </xf>
    <xf numFmtId="9" fontId="13" fillId="0" borderId="0" applyProtection="0">
      <alignment vertical="center"/>
    </xf>
    <xf numFmtId="0" fontId="7" fillId="0" borderId="0" applyProtection="0"/>
    <xf numFmtId="43" fontId="13" fillId="0" borderId="0" applyProtection="0">
      <alignment vertical="center"/>
    </xf>
    <xf numFmtId="0" fontId="13" fillId="0" borderId="0" applyProtection="0">
      <alignment vertical="center"/>
    </xf>
    <xf numFmtId="0" fontId="7" fillId="0" borderId="0">
      <alignment vertical="center"/>
    </xf>
    <xf numFmtId="0" fontId="12" fillId="23" borderId="0" applyNumberFormat="0" applyBorder="0" applyAlignment="0" applyProtection="0">
      <alignment vertical="center"/>
    </xf>
    <xf numFmtId="0" fontId="13" fillId="0" borderId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7" fillId="0" borderId="0" applyProtection="0"/>
    <xf numFmtId="0" fontId="7" fillId="0" borderId="0" applyProtection="0">
      <alignment vertical="center"/>
    </xf>
    <xf numFmtId="0" fontId="12" fillId="25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29" fillId="0" borderId="0" applyNumberFormat="0" applyFill="0" applyBorder="0" applyAlignment="0" applyProtection="0">
      <alignment vertical="center"/>
    </xf>
    <xf numFmtId="0" fontId="30" fillId="27" borderId="5" applyNumberFormat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13" fillId="0" borderId="0" applyProtection="0">
      <alignment vertical="center"/>
    </xf>
    <xf numFmtId="9" fontId="13" fillId="0" borderId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7" fillId="0" borderId="0"/>
    <xf numFmtId="0" fontId="13" fillId="0" borderId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9" fontId="13" fillId="0" borderId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9" fontId="13" fillId="0" borderId="0" applyProtection="0">
      <alignment vertical="center"/>
    </xf>
    <xf numFmtId="0" fontId="13" fillId="0" borderId="0" applyProtection="0">
      <alignment vertical="center"/>
    </xf>
    <xf numFmtId="0" fontId="31" fillId="30" borderId="6" applyNumberFormat="0" applyAlignment="0" applyProtection="0">
      <alignment vertical="center"/>
    </xf>
    <xf numFmtId="43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0" fillId="0" borderId="0">
      <alignment vertical="center"/>
    </xf>
    <xf numFmtId="0" fontId="33" fillId="0" borderId="7" applyNumberFormat="0" applyFill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13" fillId="0" borderId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3" fillId="0" borderId="0" applyProtection="0">
      <alignment vertical="center"/>
    </xf>
    <xf numFmtId="0" fontId="13" fillId="0" borderId="0">
      <alignment vertical="center"/>
    </xf>
    <xf numFmtId="0" fontId="32" fillId="0" borderId="7" applyNumberFormat="0" applyFill="0" applyAlignment="0" applyProtection="0">
      <alignment vertical="center"/>
    </xf>
    <xf numFmtId="0" fontId="7" fillId="0" borderId="0" applyProtection="0">
      <alignment vertical="center"/>
    </xf>
    <xf numFmtId="0" fontId="7" fillId="0" borderId="0">
      <alignment vertical="center"/>
    </xf>
    <xf numFmtId="44" fontId="0" fillId="0" borderId="0" applyFont="0" applyFill="0" applyBorder="0" applyAlignment="0" applyProtection="0">
      <alignment vertical="center"/>
    </xf>
    <xf numFmtId="0" fontId="13" fillId="0" borderId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18" fillId="0" borderId="0">
      <alignment vertical="center"/>
    </xf>
    <xf numFmtId="0" fontId="35" fillId="27" borderId="6" applyNumberFormat="0" applyAlignment="0" applyProtection="0">
      <alignment vertical="center"/>
    </xf>
    <xf numFmtId="0" fontId="7" fillId="0" borderId="0">
      <protection locked="0"/>
    </xf>
    <xf numFmtId="0" fontId="24" fillId="0" borderId="3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18" fillId="0" borderId="0">
      <alignment vertical="center"/>
    </xf>
    <xf numFmtId="0" fontId="15" fillId="29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 applyProtection="0">
      <alignment vertical="center"/>
    </xf>
    <xf numFmtId="0" fontId="0" fillId="0" borderId="0">
      <alignment vertical="center"/>
    </xf>
    <xf numFmtId="0" fontId="12" fillId="12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7" fillId="35" borderId="8" applyNumberFormat="0" applyAlignment="0" applyProtection="0">
      <alignment vertical="center"/>
    </xf>
    <xf numFmtId="0" fontId="13" fillId="0" borderId="0" applyProtection="0">
      <alignment vertical="center"/>
    </xf>
    <xf numFmtId="0" fontId="40" fillId="0" borderId="9" applyNumberFormat="0" applyFill="0" applyAlignment="0" applyProtection="0">
      <alignment vertical="center"/>
    </xf>
    <xf numFmtId="0" fontId="7" fillId="0" borderId="0" applyProtection="0"/>
    <xf numFmtId="0" fontId="15" fillId="22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2" fillId="26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28" fillId="20" borderId="0" applyNumberFormat="0" applyBorder="0" applyAlignment="0" applyProtection="0">
      <alignment vertical="center"/>
    </xf>
    <xf numFmtId="0" fontId="13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5" fillId="31" borderId="0" applyNumberFormat="0" applyBorder="0" applyAlignment="0" applyProtection="0">
      <alignment vertical="center"/>
    </xf>
    <xf numFmtId="0" fontId="7" fillId="0" borderId="0">
      <alignment vertical="center"/>
    </xf>
    <xf numFmtId="0" fontId="38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15" fillId="18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3" fillId="0" borderId="0">
      <alignment vertical="center"/>
    </xf>
    <xf numFmtId="0" fontId="12" fillId="19" borderId="0" applyNumberFormat="0" applyBorder="0" applyAlignment="0" applyProtection="0">
      <alignment vertical="center"/>
    </xf>
    <xf numFmtId="0" fontId="22" fillId="7" borderId="0" applyProtection="0">
      <alignment vertical="center"/>
    </xf>
    <xf numFmtId="9" fontId="21" fillId="0" borderId="0" applyProtection="0">
      <alignment vertical="center"/>
    </xf>
    <xf numFmtId="0" fontId="19" fillId="0" borderId="0">
      <alignment vertical="center"/>
    </xf>
    <xf numFmtId="0" fontId="15" fillId="9" borderId="0" applyNumberFormat="0" applyBorder="0" applyAlignment="0" applyProtection="0">
      <alignment vertical="center"/>
    </xf>
    <xf numFmtId="0" fontId="13" fillId="0" borderId="0">
      <alignment vertical="center"/>
    </xf>
    <xf numFmtId="0" fontId="7" fillId="0" borderId="0" applyProtection="0"/>
    <xf numFmtId="0" fontId="13" fillId="0" borderId="0" applyProtection="0">
      <alignment vertical="center"/>
    </xf>
    <xf numFmtId="9" fontId="13" fillId="0" borderId="0" applyProtection="0">
      <alignment vertical="center"/>
    </xf>
    <xf numFmtId="0" fontId="13" fillId="0" borderId="0" applyProtection="0">
      <alignment vertical="center"/>
    </xf>
    <xf numFmtId="9" fontId="13" fillId="0" borderId="0" applyProtection="0">
      <alignment vertical="center"/>
    </xf>
    <xf numFmtId="0" fontId="7" fillId="0" borderId="0" applyProtection="0"/>
    <xf numFmtId="0" fontId="13" fillId="0" borderId="0" applyProtection="0">
      <alignment vertical="center"/>
    </xf>
    <xf numFmtId="0" fontId="7" fillId="0" borderId="0" applyProtection="0"/>
    <xf numFmtId="0" fontId="7" fillId="0" borderId="0"/>
    <xf numFmtId="0" fontId="7" fillId="0" borderId="0"/>
    <xf numFmtId="0" fontId="0" fillId="6" borderId="0" applyNumberFormat="0" applyBorder="0" applyAlignment="0" applyProtection="0">
      <alignment vertical="center"/>
    </xf>
    <xf numFmtId="0" fontId="13" fillId="0" borderId="0">
      <alignment vertical="center"/>
    </xf>
    <xf numFmtId="0" fontId="7" fillId="0" borderId="0" applyProtection="0"/>
    <xf numFmtId="0" fontId="0" fillId="0" borderId="0">
      <alignment vertical="center"/>
    </xf>
    <xf numFmtId="0" fontId="13" fillId="0" borderId="0">
      <alignment vertical="center"/>
    </xf>
    <xf numFmtId="0" fontId="13" fillId="0" borderId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3" fillId="5" borderId="0" applyProtection="0">
      <alignment vertical="center"/>
    </xf>
    <xf numFmtId="0" fontId="13" fillId="0" borderId="0">
      <alignment vertical="center"/>
    </xf>
    <xf numFmtId="0" fontId="7" fillId="0" borderId="0"/>
    <xf numFmtId="0" fontId="7" fillId="0" borderId="0" applyProtection="0"/>
    <xf numFmtId="0" fontId="0" fillId="0" borderId="0">
      <alignment vertical="center"/>
    </xf>
    <xf numFmtId="0" fontId="19" fillId="0" borderId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>
      <alignment vertical="center"/>
    </xf>
    <xf numFmtId="0" fontId="17" fillId="0" borderId="0"/>
    <xf numFmtId="0" fontId="16" fillId="0" borderId="0" applyProtection="0">
      <alignment vertical="center"/>
    </xf>
    <xf numFmtId="0" fontId="7" fillId="0" borderId="0"/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13" fillId="0" borderId="0" applyProtection="0">
      <alignment vertical="center"/>
    </xf>
    <xf numFmtId="0" fontId="7" fillId="0" borderId="0">
      <protection locked="0"/>
    </xf>
    <xf numFmtId="0" fontId="15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16" borderId="0" applyNumberFormat="0" applyBorder="0" applyAlignment="0" applyProtection="0">
      <alignment vertical="center"/>
    </xf>
    <xf numFmtId="0" fontId="13" fillId="0" borderId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0" applyProtection="0">
      <alignment vertical="center"/>
    </xf>
    <xf numFmtId="0" fontId="14" fillId="0" borderId="2" applyNumberFormat="0" applyFill="0" applyAlignment="0" applyProtection="0">
      <alignment vertical="center"/>
    </xf>
    <xf numFmtId="0" fontId="18" fillId="0" borderId="0">
      <alignment vertical="center"/>
    </xf>
    <xf numFmtId="9" fontId="13" fillId="0" borderId="0" applyProtection="0">
      <alignment vertical="center"/>
    </xf>
    <xf numFmtId="0" fontId="0" fillId="15" borderId="4" applyNumberFormat="0" applyFont="0" applyAlignment="0" applyProtection="0">
      <alignment vertical="center"/>
    </xf>
    <xf numFmtId="0" fontId="7" fillId="0" borderId="0"/>
    <xf numFmtId="0" fontId="7" fillId="0" borderId="0" applyProtection="0"/>
    <xf numFmtId="0" fontId="13" fillId="0" borderId="0" applyProtection="0">
      <alignment vertical="center"/>
    </xf>
    <xf numFmtId="0" fontId="0" fillId="0" borderId="0">
      <alignment vertical="center"/>
    </xf>
    <xf numFmtId="0" fontId="26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7" fillId="0" borderId="0"/>
    <xf numFmtId="0" fontId="7" fillId="0" borderId="0"/>
    <xf numFmtId="0" fontId="13" fillId="0" borderId="0">
      <alignment vertical="center"/>
    </xf>
    <xf numFmtId="0" fontId="12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0" borderId="0" applyProtection="0"/>
    <xf numFmtId="0" fontId="0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176" fontId="1" fillId="0" borderId="0" xfId="0" applyNumberFormat="1" applyFont="1" applyFill="1" applyAlignment="1">
      <alignment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right" vertical="center" wrapText="1"/>
    </xf>
    <xf numFmtId="176" fontId="7" fillId="0" borderId="0" xfId="0" applyNumberFormat="1" applyFont="1" applyFill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10" fontId="0" fillId="0" borderId="1" xfId="0" applyNumberForma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176" fontId="0" fillId="0" borderId="0" xfId="0" applyNumberFormat="1" applyProtection="1">
      <alignment vertical="center"/>
      <protection locked="0"/>
    </xf>
    <xf numFmtId="0" fontId="9" fillId="0" borderId="0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Fill="1" applyBorder="1" applyAlignment="1" applyProtection="1">
      <alignment horizontal="left" vertical="center" wrapText="1"/>
      <protection locked="0"/>
    </xf>
    <xf numFmtId="0" fontId="7" fillId="0" borderId="0" xfId="0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Fill="1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center" vertical="center"/>
      <protection locked="0"/>
    </xf>
    <xf numFmtId="176" fontId="10" fillId="0" borderId="0" xfId="0" applyNumberFormat="1" applyFont="1" applyFill="1" applyBorder="1" applyAlignment="1" applyProtection="1">
      <alignment horizontal="center" vertical="center" wrapText="1"/>
      <protection locked="0"/>
    </xf>
    <xf numFmtId="176" fontId="7" fillId="0" borderId="0" xfId="0" applyNumberFormat="1" applyFont="1" applyFill="1" applyBorder="1" applyAlignment="1" applyProtection="1">
      <alignment horizontal="center" vertical="center" wrapText="1"/>
      <protection locked="0"/>
    </xf>
    <xf numFmtId="176" fontId="11" fillId="0" borderId="1" xfId="0" applyNumberFormat="1" applyFont="1" applyFill="1" applyBorder="1" applyAlignment="1" applyProtection="1">
      <alignment horizontal="center" vertical="center" wrapText="1"/>
    </xf>
    <xf numFmtId="176" fontId="0" fillId="0" borderId="1" xfId="0" applyNumberFormat="1" applyBorder="1" applyAlignment="1" applyProtection="1">
      <alignment horizontal="center" vertical="center"/>
      <protection locked="0"/>
    </xf>
    <xf numFmtId="176" fontId="0" fillId="0" borderId="1" xfId="0" applyNumberFormat="1" applyBorder="1" applyAlignment="1" applyProtection="1">
      <alignment horizontal="center" vertical="center"/>
    </xf>
    <xf numFmtId="9" fontId="10" fillId="0" borderId="0" xfId="196" applyFont="1" applyFill="1" applyBorder="1" applyAlignment="1" applyProtection="1">
      <alignment horizontal="center" vertical="center" wrapText="1"/>
      <protection locked="0"/>
    </xf>
    <xf numFmtId="9" fontId="7" fillId="0" borderId="0" xfId="196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10" fontId="0" fillId="0" borderId="1" xfId="0" applyNumberFormat="1" applyBorder="1" applyAlignment="1" applyProtection="1">
      <alignment horizontal="center" vertical="center"/>
      <protection locked="0"/>
    </xf>
    <xf numFmtId="176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 quotePrefix="1">
      <alignment horizontal="center" vertical="center"/>
    </xf>
  </cellXfs>
  <cellStyles count="230">
    <cellStyle name="常规" xfId="0" builtinId="0"/>
    <cellStyle name="百分比 2 2 2" xfId="1"/>
    <cellStyle name="常规 5 4 2" xfId="2"/>
    <cellStyle name="常规 4 2 3" xfId="3"/>
    <cellStyle name="强调文字颜色 2 2" xfId="4"/>
    <cellStyle name="常规 12 2" xfId="5"/>
    <cellStyle name="常规 8 5" xfId="6"/>
    <cellStyle name="常规 12 2 2" xfId="7"/>
    <cellStyle name="强调文字颜色 2 2 2" xfId="8"/>
    <cellStyle name="常规 3 2" xfId="9"/>
    <cellStyle name="20% - 强调文字颜色 5 2 5" xfId="10"/>
    <cellStyle name="常规 8 2" xfId="11"/>
    <cellStyle name="千位分隔 2 2 2" xfId="12"/>
    <cellStyle name="常规 6 3 2 2" xfId="13"/>
    <cellStyle name="常规 7 2 2" xfId="14"/>
    <cellStyle name="常规 7 2 2 2" xfId="15"/>
    <cellStyle name="千位分隔 2 4" xfId="16"/>
    <cellStyle name="常规 6 2 2 2" xfId="17"/>
    <cellStyle name="常规 7 4" xfId="18"/>
    <cellStyle name="常规 7 3 2" xfId="19"/>
    <cellStyle name="常规 7 2" xfId="20"/>
    <cellStyle name="常规 6 4" xfId="21"/>
    <cellStyle name="常规 9" xfId="22"/>
    <cellStyle name="千位分隔 2 3" xfId="23"/>
    <cellStyle name="常规 6 3 3" xfId="24"/>
    <cellStyle name="常规 11 3" xfId="25"/>
    <cellStyle name="强调文字颜色 2 2 2 2" xfId="26"/>
    <cellStyle name="常规 8" xfId="27"/>
    <cellStyle name="千位分隔 2 2" xfId="28"/>
    <cellStyle name="常规 6 3 2" xfId="29"/>
    <cellStyle name="常规 6 3" xfId="30"/>
    <cellStyle name="常规 6 2 3" xfId="31"/>
    <cellStyle name="常规 3" xfId="32"/>
    <cellStyle name="常规 4 4" xfId="33"/>
    <cellStyle name="常规 4 5" xfId="34"/>
    <cellStyle name="常规 5" xfId="35"/>
    <cellStyle name="常规 4 2 2" xfId="36"/>
    <cellStyle name="20% - 强调文字颜色 5 2 3 3" xfId="37"/>
    <cellStyle name="常规 5 2" xfId="38"/>
    <cellStyle name="常规 5 2 2" xfId="39"/>
    <cellStyle name="常规 6 4 2" xfId="40"/>
    <cellStyle name="常规 5 2 3" xfId="41"/>
    <cellStyle name="常规 2 10 2" xfId="42"/>
    <cellStyle name="常规 5 3 2" xfId="43"/>
    <cellStyle name="常规 5 3 2 2" xfId="44"/>
    <cellStyle name="常规 5 5" xfId="45"/>
    <cellStyle name="常规 5 4" xfId="46"/>
    <cellStyle name="20% - 强调文字颜色 5 2 4 2" xfId="47"/>
    <cellStyle name="常规 2 3 3" xfId="48"/>
    <cellStyle name="常规 3 5 2" xfId="49"/>
    <cellStyle name="常规 7 3" xfId="50"/>
    <cellStyle name="常规 5 3" xfId="51"/>
    <cellStyle name="百分比 3 3 2" xfId="52"/>
    <cellStyle name="百分比 2 2" xfId="53"/>
    <cellStyle name="百分比 2 6" xfId="54"/>
    <cellStyle name="常规 9 4" xfId="55"/>
    <cellStyle name="千位分隔 2 3 2" xfId="56"/>
    <cellStyle name="常规 9 2" xfId="57"/>
    <cellStyle name="百分比 2 4" xfId="58"/>
    <cellStyle name="百分比 2 3" xfId="59"/>
    <cellStyle name="常规 4 2" xfId="60"/>
    <cellStyle name="20% - 强调文字颜色 5 2 2 3" xfId="61"/>
    <cellStyle name="千位分隔 3" xfId="62"/>
    <cellStyle name="常规 2 2 2 2" xfId="63"/>
    <cellStyle name="百分比 3 2 2" xfId="64"/>
    <cellStyle name="常规 2 2 2" xfId="65"/>
    <cellStyle name="20% - 强调文字颜色 5 2" xfId="66"/>
    <cellStyle name="常规 8 3 2" xfId="67"/>
    <cellStyle name="千位分隔 2" xfId="68"/>
    <cellStyle name="常规 8 3" xfId="69"/>
    <cellStyle name="千位分隔 2 2 3" xfId="70"/>
    <cellStyle name="常规 2 6 3" xfId="71"/>
    <cellStyle name="常规 4 3" xfId="72"/>
    <cellStyle name="常规 2 2 2 3" xfId="73"/>
    <cellStyle name="千位分隔 4" xfId="74"/>
    <cellStyle name="百分比 2 3 2 2" xfId="75"/>
    <cellStyle name="常规 2 2 2 2 2" xfId="76"/>
    <cellStyle name="千位分隔 3 2" xfId="77"/>
    <cellStyle name="常规 3 6" xfId="78"/>
    <cellStyle name="常规 3 2 6" xfId="79"/>
    <cellStyle name="40% - 强调文字颜色 6" xfId="80" builtinId="51"/>
    <cellStyle name="常规 3 2 3 2 2" xfId="81"/>
    <cellStyle name="20% - 强调文字颜色 6" xfId="82" builtinId="50"/>
    <cellStyle name="常规 2 3" xfId="83"/>
    <cellStyle name="常规 3 2 5" xfId="84"/>
    <cellStyle name="40% - 强调文字颜色 5" xfId="85" builtinId="47"/>
    <cellStyle name="货币[0]" xfId="86" builtinId="7"/>
    <cellStyle name="百分比 3 5" xfId="87"/>
    <cellStyle name="常规 2 2" xfId="88"/>
    <cellStyle name="警告文本" xfId="89" builtinId="11"/>
    <cellStyle name="输出" xfId="90" builtinId="21"/>
    <cellStyle name="百分比 3" xfId="91"/>
    <cellStyle name="百分比 3 4" xfId="92"/>
    <cellStyle name="百分比 2 2 3" xfId="93"/>
    <cellStyle name="解释性文本" xfId="94" builtinId="53"/>
    <cellStyle name="常规 2 3 5" xfId="95"/>
    <cellStyle name="常规 7 2 3" xfId="96"/>
    <cellStyle name="百分比" xfId="97" builtinId="5"/>
    <cellStyle name="常规 5 2 2 2" xfId="98"/>
    <cellStyle name="千位分隔" xfId="99" builtinId="3"/>
    <cellStyle name="20% - 强调文字颜色 1" xfId="100" builtinId="30"/>
    <cellStyle name="20% - 强调文字颜色 5 2 2" xfId="101"/>
    <cellStyle name="60% - 强调文字颜色 4" xfId="102" builtinId="44"/>
    <cellStyle name="百分比 2 3 3" xfId="103"/>
    <cellStyle name="20% - 强调文字颜色 2" xfId="104" builtinId="34"/>
    <cellStyle name="20% - 强调文字颜色 5 2 3" xfId="105"/>
    <cellStyle name="60% - 强调文字颜色 5" xfId="106" builtinId="48"/>
    <cellStyle name="百分比 2 4 2" xfId="107"/>
    <cellStyle name="常规 9 2 2" xfId="108"/>
    <cellStyle name="输入" xfId="109" builtinId="20"/>
    <cellStyle name="千位分隔 4 2" xfId="110"/>
    <cellStyle name="常规 10 2" xfId="111"/>
    <cellStyle name="常规 6 5" xfId="112"/>
    <cellStyle name="常规 3 2 3 2" xfId="113"/>
    <cellStyle name="标题 1" xfId="114" builtinId="16"/>
    <cellStyle name="20% - 强调文字颜色 5 2 4" xfId="115"/>
    <cellStyle name="60% - 强调文字颜色 6" xfId="116" builtinId="52"/>
    <cellStyle name="常规 3 3 2 2" xfId="117"/>
    <cellStyle name="20% - 强调文字颜色 3" xfId="118" builtinId="38"/>
    <cellStyle name="常规 11 2" xfId="119"/>
    <cellStyle name="常规 7 5" xfId="120"/>
    <cellStyle name="标题 2" xfId="121" builtinId="17"/>
    <cellStyle name="常规 3 2 4 2" xfId="122"/>
    <cellStyle name="常规 4" xfId="123"/>
    <cellStyle name="货币" xfId="124" builtinId="4"/>
    <cellStyle name="常规 8 4" xfId="125"/>
    <cellStyle name="差" xfId="126" builtinId="27"/>
    <cellStyle name="常规 2 4 3" xfId="127"/>
    <cellStyle name="计算" xfId="128" builtinId="22"/>
    <cellStyle name="常规 2 3 2 2" xfId="129"/>
    <cellStyle name="标题 3" xfId="130" builtinId="18"/>
    <cellStyle name="已访问的超链接" xfId="131" builtinId="9"/>
    <cellStyle name="千位分隔[0]" xfId="132" builtinId="6"/>
    <cellStyle name="20% - 强调文字颜色 5 2 3 2" xfId="133"/>
    <cellStyle name="常规 14" xfId="134"/>
    <cellStyle name="强调文字颜色 4" xfId="135" builtinId="41"/>
    <cellStyle name="常规 5 6" xfId="136"/>
    <cellStyle name="常规 3 2 2 3" xfId="137"/>
    <cellStyle name="常规 3 2 3" xfId="138"/>
    <cellStyle name="40% - 强调文字颜色 3" xfId="139" builtinId="39"/>
    <cellStyle name="百分比 3 3" xfId="140"/>
    <cellStyle name="百分比 2" xfId="141"/>
    <cellStyle name="检查单元格" xfId="142" builtinId="23"/>
    <cellStyle name="常规 2 4 2" xfId="143"/>
    <cellStyle name="链接单元格" xfId="144" builtinId="24"/>
    <cellStyle name="常规 2 10 2 2" xfId="145"/>
    <cellStyle name="60% - 强调文字颜色 3" xfId="146" builtinId="40"/>
    <cellStyle name="百分比 2 3 2" xfId="147"/>
    <cellStyle name="常规 10" xfId="148"/>
    <cellStyle name="常规 3 2 4" xfId="149"/>
    <cellStyle name="40% - 强调文字颜色 4" xfId="150" builtinId="43"/>
    <cellStyle name="标题" xfId="151" builtinId="15"/>
    <cellStyle name="常规 17" xfId="152"/>
    <cellStyle name="常规 3 3" xfId="153"/>
    <cellStyle name="好" xfId="154" builtinId="26"/>
    <cellStyle name="常规 3 4" xfId="155"/>
    <cellStyle name="标题 4" xfId="156" builtinId="19"/>
    <cellStyle name="常规 11" xfId="157"/>
    <cellStyle name="强调文字颜色 1" xfId="158" builtinId="29"/>
    <cellStyle name="常规 12 3" xfId="159"/>
    <cellStyle name="适中" xfId="160" builtinId="28"/>
    <cellStyle name="常规 3 5" xfId="161"/>
    <cellStyle name="常规 12" xfId="162"/>
    <cellStyle name="强调文字颜色 2" xfId="163" builtinId="33"/>
    <cellStyle name="40% - 强调文字颜色 1" xfId="164" builtinId="31"/>
    <cellStyle name="60% - 强调文字颜色 2" xfId="165" builtinId="36"/>
    <cellStyle name="常规 3 2 2" xfId="166"/>
    <cellStyle name="40% - 强调文字颜色 2" xfId="167" builtinId="35"/>
    <cellStyle name="强调文字颜色 2 2 3" xfId="168"/>
    <cellStyle name="百分比 3 2" xfId="169"/>
    <cellStyle name="常规 13" xfId="170"/>
    <cellStyle name="强调文字颜色 3" xfId="171" builtinId="37"/>
    <cellStyle name="常规 3 2 2 2" xfId="172"/>
    <cellStyle name="常规 2 2 4" xfId="173"/>
    <cellStyle name="常规 3 4 3" xfId="174"/>
    <cellStyle name="百分比 2 2 2 2" xfId="175"/>
    <cellStyle name="常规 9 3" xfId="176"/>
    <cellStyle name="百分比 2 5" xfId="177"/>
    <cellStyle name="常规 2 2 3 2" xfId="178"/>
    <cellStyle name="常规 3 4 2 2" xfId="179"/>
    <cellStyle name="常规 2 10 3" xfId="180"/>
    <cellStyle name="常规 2 10" xfId="181"/>
    <cellStyle name="常规 2" xfId="182"/>
    <cellStyle name="20% - 强调文字颜色 5 2 2 2" xfId="183"/>
    <cellStyle name="常规 18" xfId="184"/>
    <cellStyle name="常规 2 3 3 2" xfId="185"/>
    <cellStyle name="常规 6" xfId="186"/>
    <cellStyle name="常规 6 2" xfId="187"/>
    <cellStyle name="常规 4 3 2" xfId="188"/>
    <cellStyle name="60% - 强调文字颜色 1" xfId="189" builtinId="32"/>
    <cellStyle name="20% - 强调文字颜色 5 2 4 3" xfId="190"/>
    <cellStyle name="常规 6 2 2" xfId="191"/>
    <cellStyle name="常规 2 3 2" xfId="192"/>
    <cellStyle name="常规 2 3 4" xfId="193"/>
    <cellStyle name="常规 2 5" xfId="194"/>
    <cellStyle name="常规 8 2 2" xfId="195"/>
    <cellStyle name="百分比 5" xfId="196"/>
    <cellStyle name="常规 2 5 3" xfId="197"/>
    <cellStyle name="常规 2 6" xfId="198"/>
    <cellStyle name="常规 2 6 2" xfId="199"/>
    <cellStyle name="常规 2 7" xfId="200"/>
    <cellStyle name="常规 4 2 2 2" xfId="201"/>
    <cellStyle name="常规 3 2 2 2 2" xfId="202"/>
    <cellStyle name="常规 2 5 2 2" xfId="203"/>
    <cellStyle name="常规 2 4" xfId="204"/>
    <cellStyle name="常规 2 3 2 3" xfId="205"/>
    <cellStyle name="强调文字颜色 6" xfId="206" builtinId="49"/>
    <cellStyle name="常规 16" xfId="207"/>
    <cellStyle name="20% - 强调文字颜色 5" xfId="208" builtinId="46"/>
    <cellStyle name="常规 3 3 3" xfId="209"/>
    <cellStyle name="强调文字颜色 5" xfId="210" builtinId="45"/>
    <cellStyle name="常规 15" xfId="211"/>
    <cellStyle name="常规 5 3 3" xfId="212"/>
    <cellStyle name="汇总" xfId="213" builtinId="25"/>
    <cellStyle name="常规 12 4" xfId="214"/>
    <cellStyle name="百分比 4" xfId="215"/>
    <cellStyle name="注释" xfId="216" builtinId="10"/>
    <cellStyle name="常规 2 5 2" xfId="217"/>
    <cellStyle name="常规 2_Sheet5" xfId="218"/>
    <cellStyle name="常规 3 2 3 3" xfId="219"/>
    <cellStyle name="常规 10 3" xfId="220"/>
    <cellStyle name="超链接" xfId="221" builtinId="8"/>
    <cellStyle name="常规 6 6" xfId="222"/>
    <cellStyle name="常规 2 2 5" xfId="223"/>
    <cellStyle name="常规 2 2 3" xfId="224"/>
    <cellStyle name="常规 3 4 2" xfId="225"/>
    <cellStyle name="20% - 强调文字颜色 4" xfId="226" builtinId="42"/>
    <cellStyle name="常规 3 3 2" xfId="227"/>
    <cellStyle name="常规 2 7 2" xfId="228"/>
    <cellStyle name="常规 7" xfId="22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5"/>
  <sheetViews>
    <sheetView tabSelected="1" workbookViewId="0">
      <selection activeCell="I8" sqref="I8:I11"/>
    </sheetView>
  </sheetViews>
  <sheetFormatPr defaultColWidth="9" defaultRowHeight="14.5" outlineLevelRow="4"/>
  <cols>
    <col min="1" max="1" width="5" style="26" customWidth="1"/>
    <col min="2" max="2" width="5.87272727272727" style="26" customWidth="1"/>
    <col min="3" max="3" width="17.1818181818182" style="26" customWidth="1"/>
    <col min="4" max="4" width="8.72727272727273" style="26" customWidth="1"/>
    <col min="5" max="5" width="17" style="26" customWidth="1"/>
    <col min="6" max="6" width="14.6363636363636" style="26" customWidth="1"/>
    <col min="7" max="7" width="12.3636363636364" style="27" customWidth="1"/>
    <col min="8" max="8" width="13.2727272727273" style="26" customWidth="1"/>
    <col min="9" max="9" width="12.8181818181818" style="26" customWidth="1"/>
    <col min="10" max="10" width="11.1818181818182" style="26" customWidth="1"/>
    <col min="11" max="11" width="12.7272727272727" style="26" customWidth="1"/>
    <col min="12" max="12" width="11.6272727272727" style="26" customWidth="1"/>
    <col min="13" max="16384" width="9" style="26"/>
  </cols>
  <sheetData>
    <row r="1" ht="49" customHeight="1" spans="1:12">
      <c r="A1" s="28" t="s">
        <v>0</v>
      </c>
      <c r="B1" s="28"/>
      <c r="C1" s="28"/>
      <c r="D1" s="29"/>
      <c r="E1" s="29"/>
      <c r="F1" s="29"/>
      <c r="G1" s="34"/>
      <c r="H1" s="29"/>
      <c r="I1" s="29"/>
      <c r="J1" s="39"/>
      <c r="K1" s="39"/>
      <c r="L1" s="29"/>
    </row>
    <row r="2" ht="25" customHeight="1" spans="1:12">
      <c r="A2" s="30" t="s">
        <v>1</v>
      </c>
      <c r="B2" s="30"/>
      <c r="C2" s="30"/>
      <c r="D2" s="31"/>
      <c r="E2" s="31"/>
      <c r="F2" s="31" t="s">
        <v>2</v>
      </c>
      <c r="G2" s="35"/>
      <c r="H2" s="31"/>
      <c r="I2" s="31"/>
      <c r="J2" s="40"/>
      <c r="K2" s="40"/>
      <c r="L2" s="31" t="s">
        <v>3</v>
      </c>
    </row>
    <row r="3" ht="20" customHeight="1" spans="1:12">
      <c r="A3" s="32" t="s">
        <v>4</v>
      </c>
      <c r="B3" s="32" t="s">
        <v>5</v>
      </c>
      <c r="C3" s="32" t="s">
        <v>6</v>
      </c>
      <c r="D3" s="32" t="s">
        <v>7</v>
      </c>
      <c r="E3" s="32" t="s">
        <v>8</v>
      </c>
      <c r="F3" s="32" t="s">
        <v>9</v>
      </c>
      <c r="G3" s="36"/>
      <c r="H3" s="32"/>
      <c r="I3" s="41" t="s">
        <v>10</v>
      </c>
      <c r="J3" s="42" t="s">
        <v>11</v>
      </c>
      <c r="K3" s="42" t="s">
        <v>12</v>
      </c>
      <c r="L3" s="43" t="s">
        <v>13</v>
      </c>
    </row>
    <row r="4" ht="29" spans="1:12">
      <c r="A4" s="32"/>
      <c r="B4" s="32"/>
      <c r="C4" s="32"/>
      <c r="D4" s="32"/>
      <c r="E4" s="32"/>
      <c r="F4" s="32" t="s">
        <v>14</v>
      </c>
      <c r="G4" s="36" t="s">
        <v>15</v>
      </c>
      <c r="H4" s="32" t="s">
        <v>16</v>
      </c>
      <c r="I4" s="41"/>
      <c r="J4" s="42"/>
      <c r="K4" s="42"/>
      <c r="L4" s="43"/>
    </row>
    <row r="5" s="25" customFormat="1" ht="44" customHeight="1" spans="1:12">
      <c r="A5" s="33">
        <v>1</v>
      </c>
      <c r="B5" s="46" t="s">
        <v>17</v>
      </c>
      <c r="C5" s="24" t="s">
        <v>18</v>
      </c>
      <c r="D5" s="24" t="s">
        <v>19</v>
      </c>
      <c r="E5" s="24" t="s">
        <v>18</v>
      </c>
      <c r="F5" s="37">
        <v>12598.5</v>
      </c>
      <c r="G5" s="38">
        <f>-28.89+37083.07</f>
        <v>37054.18</v>
      </c>
      <c r="H5" s="37">
        <f>F5+G5</f>
        <v>49652.68</v>
      </c>
      <c r="I5" s="33">
        <f>11164.46+9565.23+26628.9</f>
        <v>47358.59</v>
      </c>
      <c r="J5" s="44">
        <f>I5/H5</f>
        <v>0.953797257267886</v>
      </c>
      <c r="K5" s="15">
        <f>1334.97+127.81</f>
        <v>1462.78</v>
      </c>
      <c r="L5" s="45" t="s">
        <v>20</v>
      </c>
    </row>
  </sheetData>
  <sheetProtection selectLockedCells="1"/>
  <mergeCells count="13">
    <mergeCell ref="A1:L1"/>
    <mergeCell ref="A2:C2"/>
    <mergeCell ref="F2:G2"/>
    <mergeCell ref="F3:H3"/>
    <mergeCell ref="A3:A4"/>
    <mergeCell ref="B3:B4"/>
    <mergeCell ref="C3:C4"/>
    <mergeCell ref="D3:D4"/>
    <mergeCell ref="E3:E4"/>
    <mergeCell ref="I3:I4"/>
    <mergeCell ref="J3:J4"/>
    <mergeCell ref="K3:K4"/>
    <mergeCell ref="L3:L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75"/>
  <sheetViews>
    <sheetView zoomScale="70" zoomScaleNormal="70" workbookViewId="0">
      <pane xSplit="7" ySplit="5" topLeftCell="H70" activePane="bottomRight" state="frozen"/>
      <selection/>
      <selection pane="topRight"/>
      <selection pane="bottomLeft"/>
      <selection pane="bottomRight" activeCell="F3" sqref="F3:F4"/>
    </sheetView>
  </sheetViews>
  <sheetFormatPr defaultColWidth="9" defaultRowHeight="14.5"/>
  <cols>
    <col min="1" max="1" width="7.78181818181818" style="3" customWidth="1"/>
    <col min="2" max="2" width="10.1818181818182" style="3" customWidth="1"/>
    <col min="3" max="3" width="11.1636363636364" style="3" customWidth="1"/>
    <col min="4" max="4" width="18.8181818181818" style="3" customWidth="1"/>
    <col min="5" max="5" width="23.1818181818182" style="3" customWidth="1"/>
    <col min="6" max="6" width="20.3636363636364" style="3" customWidth="1"/>
    <col min="7" max="7" width="14.6363636363636" style="4" customWidth="1"/>
    <col min="8" max="8" width="14.5454545454545" style="4" customWidth="1"/>
    <col min="9" max="9" width="12.8181818181818" style="4" customWidth="1"/>
    <col min="10" max="10" width="15.3636363636364" style="4" customWidth="1"/>
    <col min="11" max="11" width="13.9090909090909" style="3" customWidth="1"/>
    <col min="12" max="12" width="11.1818181818182" style="4" customWidth="1"/>
    <col min="13" max="13" width="15.9090909090909" style="3" customWidth="1"/>
    <col min="14" max="16384" width="9" style="3"/>
  </cols>
  <sheetData>
    <row r="1" ht="34" customHeight="1" spans="1:13">
      <c r="A1" s="5" t="s">
        <v>21</v>
      </c>
      <c r="B1" s="5"/>
      <c r="C1" s="5"/>
      <c r="D1" s="5"/>
      <c r="E1" s="5"/>
      <c r="F1" s="5"/>
      <c r="G1" s="9"/>
      <c r="H1" s="9"/>
      <c r="I1" s="9"/>
      <c r="J1" s="9"/>
      <c r="K1" s="5"/>
      <c r="L1" s="9"/>
      <c r="M1" s="5"/>
    </row>
    <row r="2" s="1" customFormat="1" ht="36" customHeight="1" spans="1:13">
      <c r="A2" s="6" t="s">
        <v>1</v>
      </c>
      <c r="B2" s="6"/>
      <c r="C2" s="6"/>
      <c r="D2" s="6"/>
      <c r="E2" s="10"/>
      <c r="F2" s="10"/>
      <c r="G2" s="11" t="s">
        <v>2</v>
      </c>
      <c r="H2" s="11"/>
      <c r="I2" s="11"/>
      <c r="J2" s="11"/>
      <c r="K2" s="18" t="s">
        <v>3</v>
      </c>
      <c r="L2" s="19"/>
      <c r="M2" s="18"/>
    </row>
    <row r="3" s="2" customFormat="1" ht="21" customHeight="1" spans="1:13">
      <c r="A3" s="7" t="s">
        <v>22</v>
      </c>
      <c r="B3" s="7" t="s">
        <v>5</v>
      </c>
      <c r="C3" s="7" t="s">
        <v>23</v>
      </c>
      <c r="D3" s="7" t="s">
        <v>6</v>
      </c>
      <c r="E3" s="7" t="s">
        <v>7</v>
      </c>
      <c r="F3" s="7" t="s">
        <v>24</v>
      </c>
      <c r="G3" s="12" t="s">
        <v>9</v>
      </c>
      <c r="H3" s="12"/>
      <c r="I3" s="12"/>
      <c r="J3" s="12" t="s">
        <v>10</v>
      </c>
      <c r="K3" s="20" t="s">
        <v>11</v>
      </c>
      <c r="L3" s="21" t="s">
        <v>12</v>
      </c>
      <c r="M3" s="23" t="s">
        <v>13</v>
      </c>
    </row>
    <row r="4" s="2" customFormat="1" ht="42" customHeight="1" spans="1:13">
      <c r="A4" s="7"/>
      <c r="B4" s="7"/>
      <c r="C4" s="7"/>
      <c r="D4" s="7"/>
      <c r="E4" s="7"/>
      <c r="F4" s="7"/>
      <c r="G4" s="12" t="s">
        <v>14</v>
      </c>
      <c r="H4" s="12" t="s">
        <v>15</v>
      </c>
      <c r="I4" s="12" t="s">
        <v>16</v>
      </c>
      <c r="J4" s="12"/>
      <c r="K4" s="20"/>
      <c r="L4" s="21"/>
      <c r="M4" s="23"/>
    </row>
    <row r="5" ht="30" customHeight="1" spans="1:13">
      <c r="A5" s="8">
        <v>1</v>
      </c>
      <c r="B5" s="46" t="s">
        <v>25</v>
      </c>
      <c r="C5" s="8">
        <v>1</v>
      </c>
      <c r="D5" s="8" t="s">
        <v>26</v>
      </c>
      <c r="E5" s="13" t="s">
        <v>27</v>
      </c>
      <c r="F5" s="8" t="s">
        <v>28</v>
      </c>
      <c r="G5" s="14">
        <v>1030</v>
      </c>
      <c r="H5" s="14">
        <v>0</v>
      </c>
      <c r="I5" s="14">
        <f>G5+H5</f>
        <v>1030</v>
      </c>
      <c r="J5" s="14">
        <v>857.07</v>
      </c>
      <c r="K5" s="22">
        <f>J5/I5</f>
        <v>0.832106796116505</v>
      </c>
      <c r="L5" s="15">
        <f>I5-J5</f>
        <v>172.93</v>
      </c>
      <c r="M5" s="8"/>
    </row>
    <row r="6" ht="30" customHeight="1" spans="1:13">
      <c r="A6" s="8">
        <v>2</v>
      </c>
      <c r="B6" s="46" t="s">
        <v>25</v>
      </c>
      <c r="C6" s="8">
        <v>2</v>
      </c>
      <c r="D6" s="8" t="s">
        <v>26</v>
      </c>
      <c r="E6" s="8" t="s">
        <v>29</v>
      </c>
      <c r="F6" s="8" t="s">
        <v>28</v>
      </c>
      <c r="G6" s="15">
        <v>854.3</v>
      </c>
      <c r="H6" s="15">
        <v>0</v>
      </c>
      <c r="I6" s="14">
        <f t="shared" ref="I6:I37" si="0">G6+H6</f>
        <v>854.3</v>
      </c>
      <c r="J6" s="15">
        <v>807.48</v>
      </c>
      <c r="K6" s="22">
        <f t="shared" ref="K6:K37" si="1">J6/I6</f>
        <v>0.945194896406415</v>
      </c>
      <c r="L6" s="15">
        <f>I6-J6</f>
        <v>46.8199999999999</v>
      </c>
      <c r="M6" s="8"/>
    </row>
    <row r="7" ht="30" customHeight="1" spans="1:13">
      <c r="A7" s="8">
        <v>3</v>
      </c>
      <c r="B7" s="46" t="s">
        <v>25</v>
      </c>
      <c r="C7" s="8">
        <v>3</v>
      </c>
      <c r="D7" s="8" t="s">
        <v>26</v>
      </c>
      <c r="E7" s="8" t="s">
        <v>30</v>
      </c>
      <c r="F7" s="8" t="s">
        <v>31</v>
      </c>
      <c r="G7" s="15">
        <v>1220.12</v>
      </c>
      <c r="H7" s="15">
        <v>0</v>
      </c>
      <c r="I7" s="14">
        <f t="shared" si="0"/>
        <v>1220.12</v>
      </c>
      <c r="J7" s="15">
        <v>1202.96</v>
      </c>
      <c r="K7" s="22">
        <f t="shared" si="1"/>
        <v>0.985935809592499</v>
      </c>
      <c r="L7" s="15">
        <f>I7-J7</f>
        <v>17.1599999999999</v>
      </c>
      <c r="M7" s="8"/>
    </row>
    <row r="8" ht="30" customHeight="1" spans="1:13">
      <c r="A8" s="8">
        <v>4</v>
      </c>
      <c r="B8" s="46" t="s">
        <v>25</v>
      </c>
      <c r="C8" s="8">
        <v>4</v>
      </c>
      <c r="D8" s="8" t="s">
        <v>26</v>
      </c>
      <c r="E8" s="8" t="s">
        <v>32</v>
      </c>
      <c r="F8" s="8" t="s">
        <v>33</v>
      </c>
      <c r="G8" s="15">
        <v>4853.36</v>
      </c>
      <c r="H8" s="15">
        <v>-0.72</v>
      </c>
      <c r="I8" s="14">
        <f t="shared" si="0"/>
        <v>4852.64</v>
      </c>
      <c r="J8" s="15">
        <v>4627.27</v>
      </c>
      <c r="K8" s="22">
        <f t="shared" si="1"/>
        <v>0.953557238946223</v>
      </c>
      <c r="L8" s="15">
        <f>I8-J8</f>
        <v>225.369999999999</v>
      </c>
      <c r="M8" s="8"/>
    </row>
    <row r="9" ht="30" customHeight="1" spans="1:13">
      <c r="A9" s="8">
        <v>5</v>
      </c>
      <c r="B9" s="46" t="s">
        <v>25</v>
      </c>
      <c r="C9" s="8">
        <v>5</v>
      </c>
      <c r="D9" s="8" t="s">
        <v>26</v>
      </c>
      <c r="E9" s="8" t="s">
        <v>34</v>
      </c>
      <c r="F9" s="8" t="s">
        <v>35</v>
      </c>
      <c r="G9" s="15">
        <v>3050.84</v>
      </c>
      <c r="H9" s="15">
        <v>0</v>
      </c>
      <c r="I9" s="14">
        <f t="shared" si="0"/>
        <v>3050.84</v>
      </c>
      <c r="J9" s="15">
        <v>2236.5</v>
      </c>
      <c r="K9" s="22">
        <f t="shared" si="1"/>
        <v>0.733076791965491</v>
      </c>
      <c r="L9" s="15">
        <f>I9-J9-670.13</f>
        <v>144.21</v>
      </c>
      <c r="M9" s="24" t="s">
        <v>36</v>
      </c>
    </row>
    <row r="10" ht="30" customHeight="1" spans="1:13">
      <c r="A10" s="8">
        <v>6</v>
      </c>
      <c r="B10" s="46" t="s">
        <v>25</v>
      </c>
      <c r="C10" s="8">
        <v>6</v>
      </c>
      <c r="D10" s="8" t="s">
        <v>26</v>
      </c>
      <c r="E10" s="16" t="s">
        <v>37</v>
      </c>
      <c r="F10" s="17" t="s">
        <v>28</v>
      </c>
      <c r="G10" s="14">
        <v>0</v>
      </c>
      <c r="H10" s="15">
        <v>118.0125</v>
      </c>
      <c r="I10" s="14">
        <f t="shared" si="0"/>
        <v>118.0125</v>
      </c>
      <c r="J10" s="15">
        <v>28.733831</v>
      </c>
      <c r="K10" s="22">
        <f t="shared" si="1"/>
        <v>0.243481249867599</v>
      </c>
      <c r="L10" s="15">
        <v>0</v>
      </c>
      <c r="M10" s="8" t="s">
        <v>38</v>
      </c>
    </row>
    <row r="11" ht="30" customHeight="1" spans="1:13">
      <c r="A11" s="8">
        <v>7</v>
      </c>
      <c r="B11" s="46" t="s">
        <v>25</v>
      </c>
      <c r="C11" s="8">
        <v>7</v>
      </c>
      <c r="D11" s="8" t="s">
        <v>26</v>
      </c>
      <c r="E11" s="17" t="s">
        <v>39</v>
      </c>
      <c r="F11" s="17" t="s">
        <v>28</v>
      </c>
      <c r="G11" s="14">
        <v>0</v>
      </c>
      <c r="H11" s="15">
        <v>26</v>
      </c>
      <c r="I11" s="14">
        <f t="shared" si="0"/>
        <v>26</v>
      </c>
      <c r="J11" s="15">
        <v>0</v>
      </c>
      <c r="K11" s="22">
        <f t="shared" si="1"/>
        <v>0</v>
      </c>
      <c r="L11" s="15">
        <v>0</v>
      </c>
      <c r="M11" s="8" t="s">
        <v>38</v>
      </c>
    </row>
    <row r="12" ht="30" customHeight="1" spans="1:13">
      <c r="A12" s="8">
        <v>8</v>
      </c>
      <c r="B12" s="46" t="s">
        <v>25</v>
      </c>
      <c r="C12" s="8">
        <v>8</v>
      </c>
      <c r="D12" s="8" t="s">
        <v>26</v>
      </c>
      <c r="E12" s="17" t="s">
        <v>40</v>
      </c>
      <c r="F12" s="17" t="s">
        <v>41</v>
      </c>
      <c r="G12" s="14">
        <v>0</v>
      </c>
      <c r="H12" s="15">
        <v>18.2</v>
      </c>
      <c r="I12" s="14">
        <f t="shared" si="0"/>
        <v>18.2</v>
      </c>
      <c r="J12" s="15">
        <v>2.392146</v>
      </c>
      <c r="K12" s="22">
        <f t="shared" si="1"/>
        <v>0.131436593406593</v>
      </c>
      <c r="L12" s="15">
        <v>0</v>
      </c>
      <c r="M12" s="8" t="s">
        <v>38</v>
      </c>
    </row>
    <row r="13" ht="30" customHeight="1" spans="1:13">
      <c r="A13" s="8">
        <v>9</v>
      </c>
      <c r="B13" s="46" t="s">
        <v>25</v>
      </c>
      <c r="C13" s="8">
        <v>9</v>
      </c>
      <c r="D13" s="8" t="s">
        <v>26</v>
      </c>
      <c r="E13" s="17" t="s">
        <v>42</v>
      </c>
      <c r="F13" s="17" t="s">
        <v>41</v>
      </c>
      <c r="G13" s="14">
        <v>0</v>
      </c>
      <c r="H13" s="15">
        <v>17.1876</v>
      </c>
      <c r="I13" s="14">
        <f t="shared" si="0"/>
        <v>17.1876</v>
      </c>
      <c r="J13" s="15">
        <v>1.8005</v>
      </c>
      <c r="K13" s="22">
        <f t="shared" si="1"/>
        <v>0.104755754148339</v>
      </c>
      <c r="L13" s="15">
        <v>0</v>
      </c>
      <c r="M13" s="8" t="s">
        <v>38</v>
      </c>
    </row>
    <row r="14" ht="30" customHeight="1" spans="1:13">
      <c r="A14" s="8">
        <v>10</v>
      </c>
      <c r="B14" s="46" t="s">
        <v>25</v>
      </c>
      <c r="C14" s="8">
        <v>10</v>
      </c>
      <c r="D14" s="8" t="s">
        <v>26</v>
      </c>
      <c r="E14" s="17" t="s">
        <v>43</v>
      </c>
      <c r="F14" s="17" t="s">
        <v>28</v>
      </c>
      <c r="G14" s="14">
        <v>0</v>
      </c>
      <c r="H14" s="15">
        <v>187.286885</v>
      </c>
      <c r="I14" s="14">
        <f t="shared" si="0"/>
        <v>187.286885</v>
      </c>
      <c r="J14" s="15">
        <v>185.313947</v>
      </c>
      <c r="K14" s="22">
        <f t="shared" si="1"/>
        <v>0.989465690563437</v>
      </c>
      <c r="L14" s="15">
        <v>0</v>
      </c>
      <c r="M14" s="8" t="s">
        <v>38</v>
      </c>
    </row>
    <row r="15" ht="30" customHeight="1" spans="1:13">
      <c r="A15" s="8">
        <v>11</v>
      </c>
      <c r="B15" s="46" t="s">
        <v>25</v>
      </c>
      <c r="C15" s="8">
        <v>11</v>
      </c>
      <c r="D15" s="8" t="s">
        <v>26</v>
      </c>
      <c r="E15" s="17" t="s">
        <v>44</v>
      </c>
      <c r="F15" s="17" t="s">
        <v>28</v>
      </c>
      <c r="G15" s="14">
        <v>0</v>
      </c>
      <c r="H15" s="15">
        <v>2.5</v>
      </c>
      <c r="I15" s="14">
        <f t="shared" si="0"/>
        <v>2.5</v>
      </c>
      <c r="J15" s="15">
        <v>1.3558</v>
      </c>
      <c r="K15" s="22">
        <f t="shared" si="1"/>
        <v>0.54232</v>
      </c>
      <c r="L15" s="15">
        <v>0</v>
      </c>
      <c r="M15" s="8" t="s">
        <v>38</v>
      </c>
    </row>
    <row r="16" ht="30" customHeight="1" spans="1:13">
      <c r="A16" s="8">
        <v>12</v>
      </c>
      <c r="B16" s="46" t="s">
        <v>25</v>
      </c>
      <c r="C16" s="8">
        <v>12</v>
      </c>
      <c r="D16" s="8" t="s">
        <v>26</v>
      </c>
      <c r="E16" s="17" t="s">
        <v>45</v>
      </c>
      <c r="F16" s="17" t="s">
        <v>28</v>
      </c>
      <c r="G16" s="14">
        <v>0</v>
      </c>
      <c r="H16" s="15">
        <v>7.1695</v>
      </c>
      <c r="I16" s="14">
        <f t="shared" si="0"/>
        <v>7.1695</v>
      </c>
      <c r="J16" s="15">
        <v>6.1768</v>
      </c>
      <c r="K16" s="22">
        <f t="shared" si="1"/>
        <v>0.861538461538461</v>
      </c>
      <c r="L16" s="15">
        <v>0</v>
      </c>
      <c r="M16" s="8" t="s">
        <v>38</v>
      </c>
    </row>
    <row r="17" ht="30" customHeight="1" spans="1:13">
      <c r="A17" s="8">
        <v>13</v>
      </c>
      <c r="B17" s="46" t="s">
        <v>25</v>
      </c>
      <c r="C17" s="8">
        <v>13</v>
      </c>
      <c r="D17" s="8" t="s">
        <v>26</v>
      </c>
      <c r="E17" s="17" t="s">
        <v>46</v>
      </c>
      <c r="F17" s="17" t="s">
        <v>47</v>
      </c>
      <c r="G17" s="14">
        <v>0</v>
      </c>
      <c r="H17" s="15">
        <v>5</v>
      </c>
      <c r="I17" s="14">
        <f t="shared" si="0"/>
        <v>5</v>
      </c>
      <c r="J17" s="15">
        <v>4.51488</v>
      </c>
      <c r="K17" s="22">
        <f t="shared" si="1"/>
        <v>0.902976</v>
      </c>
      <c r="L17" s="15">
        <v>0</v>
      </c>
      <c r="M17" s="8" t="s">
        <v>38</v>
      </c>
    </row>
    <row r="18" ht="30" customHeight="1" spans="1:13">
      <c r="A18" s="8">
        <v>14</v>
      </c>
      <c r="B18" s="46" t="s">
        <v>25</v>
      </c>
      <c r="C18" s="8">
        <v>14</v>
      </c>
      <c r="D18" s="8" t="s">
        <v>26</v>
      </c>
      <c r="E18" s="17" t="s">
        <v>48</v>
      </c>
      <c r="F18" s="17" t="s">
        <v>41</v>
      </c>
      <c r="G18" s="14">
        <v>0</v>
      </c>
      <c r="H18" s="15">
        <v>10.3</v>
      </c>
      <c r="I18" s="14">
        <f t="shared" si="0"/>
        <v>10.3</v>
      </c>
      <c r="J18" s="15">
        <v>10.012</v>
      </c>
      <c r="K18" s="22">
        <f t="shared" si="1"/>
        <v>0.972038834951456</v>
      </c>
      <c r="L18" s="15">
        <v>0</v>
      </c>
      <c r="M18" s="8" t="s">
        <v>38</v>
      </c>
    </row>
    <row r="19" ht="30" customHeight="1" spans="1:13">
      <c r="A19" s="8">
        <v>15</v>
      </c>
      <c r="B19" s="46" t="s">
        <v>25</v>
      </c>
      <c r="C19" s="8">
        <v>15</v>
      </c>
      <c r="D19" s="8" t="s">
        <v>26</v>
      </c>
      <c r="E19" s="16" t="s">
        <v>49</v>
      </c>
      <c r="F19" s="17" t="s">
        <v>50</v>
      </c>
      <c r="G19" s="14">
        <v>0</v>
      </c>
      <c r="H19" s="15">
        <v>0.56</v>
      </c>
      <c r="I19" s="14">
        <f t="shared" si="0"/>
        <v>0.56</v>
      </c>
      <c r="J19" s="15">
        <v>0.317</v>
      </c>
      <c r="K19" s="22">
        <f t="shared" si="1"/>
        <v>0.566071428571429</v>
      </c>
      <c r="L19" s="15">
        <v>0</v>
      </c>
      <c r="M19" s="8" t="s">
        <v>38</v>
      </c>
    </row>
    <row r="20" ht="30" customHeight="1" spans="1:13">
      <c r="A20" s="8">
        <v>16</v>
      </c>
      <c r="B20" s="46" t="s">
        <v>25</v>
      </c>
      <c r="C20" s="8">
        <v>16</v>
      </c>
      <c r="D20" s="8" t="s">
        <v>26</v>
      </c>
      <c r="E20" s="17" t="s">
        <v>51</v>
      </c>
      <c r="F20" s="17" t="s">
        <v>52</v>
      </c>
      <c r="G20" s="14">
        <v>0</v>
      </c>
      <c r="H20" s="15">
        <v>2</v>
      </c>
      <c r="I20" s="14">
        <f t="shared" si="0"/>
        <v>2</v>
      </c>
      <c r="J20" s="15">
        <v>1.985</v>
      </c>
      <c r="K20" s="22">
        <f t="shared" si="1"/>
        <v>0.9925</v>
      </c>
      <c r="L20" s="15">
        <v>0</v>
      </c>
      <c r="M20" s="8" t="s">
        <v>38</v>
      </c>
    </row>
    <row r="21" ht="30" customHeight="1" spans="1:13">
      <c r="A21" s="8">
        <v>17</v>
      </c>
      <c r="B21" s="46" t="s">
        <v>25</v>
      </c>
      <c r="C21" s="8">
        <v>17</v>
      </c>
      <c r="D21" s="8" t="s">
        <v>26</v>
      </c>
      <c r="E21" s="17" t="s">
        <v>45</v>
      </c>
      <c r="F21" s="17" t="s">
        <v>28</v>
      </c>
      <c r="G21" s="14">
        <v>0</v>
      </c>
      <c r="H21" s="15">
        <v>45.3429</v>
      </c>
      <c r="I21" s="14">
        <f t="shared" si="0"/>
        <v>45.3429</v>
      </c>
      <c r="J21" s="15">
        <v>45.3429</v>
      </c>
      <c r="K21" s="22">
        <f t="shared" si="1"/>
        <v>1</v>
      </c>
      <c r="L21" s="15">
        <v>0</v>
      </c>
      <c r="M21" s="8" t="s">
        <v>38</v>
      </c>
    </row>
    <row r="22" ht="30" customHeight="1" spans="1:13">
      <c r="A22" s="8">
        <v>18</v>
      </c>
      <c r="B22" s="46" t="s">
        <v>25</v>
      </c>
      <c r="C22" s="8">
        <v>18</v>
      </c>
      <c r="D22" s="8" t="s">
        <v>26</v>
      </c>
      <c r="E22" s="17" t="s">
        <v>53</v>
      </c>
      <c r="F22" s="17" t="s">
        <v>54</v>
      </c>
      <c r="G22" s="14">
        <v>0</v>
      </c>
      <c r="H22" s="15">
        <v>19.1</v>
      </c>
      <c r="I22" s="14">
        <f t="shared" si="0"/>
        <v>19.1</v>
      </c>
      <c r="J22" s="15">
        <v>19.1</v>
      </c>
      <c r="K22" s="22">
        <f t="shared" si="1"/>
        <v>1</v>
      </c>
      <c r="L22" s="15">
        <v>0</v>
      </c>
      <c r="M22" s="8" t="s">
        <v>38</v>
      </c>
    </row>
    <row r="23" ht="30" customHeight="1" spans="1:13">
      <c r="A23" s="8">
        <v>19</v>
      </c>
      <c r="B23" s="46" t="s">
        <v>25</v>
      </c>
      <c r="C23" s="8">
        <v>19</v>
      </c>
      <c r="D23" s="8" t="s">
        <v>26</v>
      </c>
      <c r="E23" s="17" t="s">
        <v>55</v>
      </c>
      <c r="F23" s="17" t="s">
        <v>28</v>
      </c>
      <c r="G23" s="14">
        <v>0</v>
      </c>
      <c r="H23" s="15">
        <v>2.6</v>
      </c>
      <c r="I23" s="14">
        <f t="shared" si="0"/>
        <v>2.6</v>
      </c>
      <c r="J23" s="15">
        <v>2.6</v>
      </c>
      <c r="K23" s="22">
        <f t="shared" si="1"/>
        <v>1</v>
      </c>
      <c r="L23" s="15">
        <v>0</v>
      </c>
      <c r="M23" s="8" t="s">
        <v>38</v>
      </c>
    </row>
    <row r="24" ht="30" customHeight="1" spans="1:13">
      <c r="A24" s="8">
        <v>20</v>
      </c>
      <c r="B24" s="46" t="s">
        <v>25</v>
      </c>
      <c r="C24" s="8">
        <v>20</v>
      </c>
      <c r="D24" s="8" t="s">
        <v>26</v>
      </c>
      <c r="E24" s="17" t="s">
        <v>56</v>
      </c>
      <c r="F24" s="17" t="s">
        <v>50</v>
      </c>
      <c r="G24" s="14">
        <v>0</v>
      </c>
      <c r="H24" s="15">
        <v>38.68</v>
      </c>
      <c r="I24" s="14">
        <f t="shared" si="0"/>
        <v>38.68</v>
      </c>
      <c r="J24" s="15">
        <v>38.68</v>
      </c>
      <c r="K24" s="22">
        <f t="shared" si="1"/>
        <v>1</v>
      </c>
      <c r="L24" s="15">
        <v>0</v>
      </c>
      <c r="M24" s="8" t="s">
        <v>38</v>
      </c>
    </row>
    <row r="25" ht="30" customHeight="1" spans="1:13">
      <c r="A25" s="8">
        <v>21</v>
      </c>
      <c r="B25" s="46" t="s">
        <v>25</v>
      </c>
      <c r="C25" s="8">
        <v>21</v>
      </c>
      <c r="D25" s="8" t="s">
        <v>26</v>
      </c>
      <c r="E25" s="17" t="s">
        <v>57</v>
      </c>
      <c r="F25" s="17" t="s">
        <v>28</v>
      </c>
      <c r="G25" s="14">
        <v>0</v>
      </c>
      <c r="H25" s="15">
        <v>3</v>
      </c>
      <c r="I25" s="14">
        <f t="shared" si="0"/>
        <v>3</v>
      </c>
      <c r="J25" s="15">
        <v>3</v>
      </c>
      <c r="K25" s="22">
        <f t="shared" si="1"/>
        <v>1</v>
      </c>
      <c r="L25" s="15">
        <v>0</v>
      </c>
      <c r="M25" s="8" t="s">
        <v>38</v>
      </c>
    </row>
    <row r="26" ht="30" customHeight="1" spans="1:13">
      <c r="A26" s="8">
        <v>22</v>
      </c>
      <c r="B26" s="46" t="s">
        <v>25</v>
      </c>
      <c r="C26" s="8">
        <v>22</v>
      </c>
      <c r="D26" s="8" t="s">
        <v>26</v>
      </c>
      <c r="E26" s="17" t="s">
        <v>58</v>
      </c>
      <c r="F26" s="17" t="s">
        <v>54</v>
      </c>
      <c r="G26" s="14">
        <v>0</v>
      </c>
      <c r="H26" s="15">
        <v>3604.230379</v>
      </c>
      <c r="I26" s="14">
        <f t="shared" si="0"/>
        <v>3604.230379</v>
      </c>
      <c r="J26" s="15">
        <v>3313.280741</v>
      </c>
      <c r="K26" s="22">
        <f t="shared" si="1"/>
        <v>0.919275515878448</v>
      </c>
      <c r="L26" s="15">
        <f t="shared" ref="L26:L37" si="2">I26-J26</f>
        <v>290.949638</v>
      </c>
      <c r="M26" s="8"/>
    </row>
    <row r="27" ht="30" customHeight="1" spans="1:13">
      <c r="A27" s="8">
        <v>23</v>
      </c>
      <c r="B27" s="46" t="s">
        <v>25</v>
      </c>
      <c r="C27" s="8">
        <v>23</v>
      </c>
      <c r="D27" s="8" t="s">
        <v>26</v>
      </c>
      <c r="E27" s="16" t="s">
        <v>59</v>
      </c>
      <c r="F27" s="17" t="s">
        <v>28</v>
      </c>
      <c r="G27" s="14">
        <v>0</v>
      </c>
      <c r="H27" s="15">
        <v>130</v>
      </c>
      <c r="I27" s="14">
        <f t="shared" si="0"/>
        <v>130</v>
      </c>
      <c r="J27" s="15">
        <v>0</v>
      </c>
      <c r="K27" s="22">
        <f t="shared" si="1"/>
        <v>0</v>
      </c>
      <c r="L27" s="15">
        <f t="shared" si="2"/>
        <v>130</v>
      </c>
      <c r="M27" s="8"/>
    </row>
    <row r="28" ht="30" customHeight="1" spans="1:13">
      <c r="A28" s="8">
        <v>24</v>
      </c>
      <c r="B28" s="46" t="s">
        <v>25</v>
      </c>
      <c r="C28" s="8">
        <v>24</v>
      </c>
      <c r="D28" s="8" t="s">
        <v>26</v>
      </c>
      <c r="E28" s="17" t="s">
        <v>60</v>
      </c>
      <c r="F28" s="17" t="s">
        <v>28</v>
      </c>
      <c r="G28" s="14">
        <v>0</v>
      </c>
      <c r="H28" s="15">
        <v>88.0125</v>
      </c>
      <c r="I28" s="14">
        <f t="shared" si="0"/>
        <v>88.0125</v>
      </c>
      <c r="J28" s="15">
        <v>0</v>
      </c>
      <c r="K28" s="22">
        <f t="shared" si="1"/>
        <v>0</v>
      </c>
      <c r="L28" s="15">
        <f t="shared" si="2"/>
        <v>88.0125</v>
      </c>
      <c r="M28" s="8"/>
    </row>
    <row r="29" ht="30" customHeight="1" spans="1:13">
      <c r="A29" s="8">
        <v>25</v>
      </c>
      <c r="B29" s="46" t="s">
        <v>25</v>
      </c>
      <c r="C29" s="8">
        <v>25</v>
      </c>
      <c r="D29" s="8" t="s">
        <v>26</v>
      </c>
      <c r="E29" s="17" t="s">
        <v>61</v>
      </c>
      <c r="F29" s="17" t="s">
        <v>28</v>
      </c>
      <c r="G29" s="14">
        <v>0</v>
      </c>
      <c r="H29" s="15">
        <v>130</v>
      </c>
      <c r="I29" s="14">
        <f t="shared" si="0"/>
        <v>130</v>
      </c>
      <c r="J29" s="15">
        <v>58.308776</v>
      </c>
      <c r="K29" s="22">
        <f t="shared" si="1"/>
        <v>0.448529046153846</v>
      </c>
      <c r="L29" s="15">
        <f t="shared" si="2"/>
        <v>71.691224</v>
      </c>
      <c r="M29" s="8"/>
    </row>
    <row r="30" ht="30" customHeight="1" spans="1:13">
      <c r="A30" s="8">
        <v>26</v>
      </c>
      <c r="B30" s="46" t="s">
        <v>25</v>
      </c>
      <c r="C30" s="8">
        <v>26</v>
      </c>
      <c r="D30" s="8" t="s">
        <v>26</v>
      </c>
      <c r="E30" s="17" t="s">
        <v>62</v>
      </c>
      <c r="F30" s="17" t="s">
        <v>28</v>
      </c>
      <c r="G30" s="14">
        <v>0</v>
      </c>
      <c r="H30" s="15">
        <v>88.0125</v>
      </c>
      <c r="I30" s="14">
        <f t="shared" si="0"/>
        <v>88.0125</v>
      </c>
      <c r="J30" s="15">
        <v>47.001452</v>
      </c>
      <c r="K30" s="22">
        <f t="shared" si="1"/>
        <v>0.534031552336316</v>
      </c>
      <c r="L30" s="15">
        <f t="shared" si="2"/>
        <v>41.011048</v>
      </c>
      <c r="M30" s="8"/>
    </row>
    <row r="31" ht="30" customHeight="1" spans="1:13">
      <c r="A31" s="8">
        <v>27</v>
      </c>
      <c r="B31" s="46" t="s">
        <v>25</v>
      </c>
      <c r="C31" s="8">
        <v>27</v>
      </c>
      <c r="D31" s="8" t="s">
        <v>26</v>
      </c>
      <c r="E31" s="16" t="s">
        <v>63</v>
      </c>
      <c r="F31" s="17" t="s">
        <v>28</v>
      </c>
      <c r="G31" s="14">
        <v>0</v>
      </c>
      <c r="H31" s="15">
        <v>33.335068</v>
      </c>
      <c r="I31" s="14">
        <f t="shared" si="0"/>
        <v>33.335068</v>
      </c>
      <c r="J31" s="15">
        <v>0</v>
      </c>
      <c r="K31" s="22">
        <f t="shared" si="1"/>
        <v>0</v>
      </c>
      <c r="L31" s="15">
        <f t="shared" si="2"/>
        <v>33.335068</v>
      </c>
      <c r="M31" s="8"/>
    </row>
    <row r="32" ht="30" customHeight="1" spans="1:13">
      <c r="A32" s="8">
        <v>28</v>
      </c>
      <c r="B32" s="46" t="s">
        <v>25</v>
      </c>
      <c r="C32" s="8">
        <v>28</v>
      </c>
      <c r="D32" s="8" t="s">
        <v>26</v>
      </c>
      <c r="E32" s="17" t="s">
        <v>64</v>
      </c>
      <c r="F32" s="17" t="s">
        <v>65</v>
      </c>
      <c r="G32" s="14">
        <v>0</v>
      </c>
      <c r="H32" s="15">
        <v>110.273209</v>
      </c>
      <c r="I32" s="14">
        <f t="shared" si="0"/>
        <v>110.273209</v>
      </c>
      <c r="J32" s="15">
        <v>91.852228</v>
      </c>
      <c r="K32" s="22">
        <f t="shared" si="1"/>
        <v>0.832951437914535</v>
      </c>
      <c r="L32" s="15">
        <f t="shared" si="2"/>
        <v>18.420981</v>
      </c>
      <c r="M32" s="8"/>
    </row>
    <row r="33" ht="30" customHeight="1" spans="1:13">
      <c r="A33" s="8">
        <v>29</v>
      </c>
      <c r="B33" s="46" t="s">
        <v>25</v>
      </c>
      <c r="C33" s="8">
        <v>29</v>
      </c>
      <c r="D33" s="8" t="s">
        <v>26</v>
      </c>
      <c r="E33" s="17" t="s">
        <v>66</v>
      </c>
      <c r="F33" s="17" t="s">
        <v>50</v>
      </c>
      <c r="G33" s="14">
        <v>0</v>
      </c>
      <c r="H33" s="15">
        <v>100</v>
      </c>
      <c r="I33" s="14">
        <f t="shared" si="0"/>
        <v>100</v>
      </c>
      <c r="J33" s="15">
        <v>82.22182</v>
      </c>
      <c r="K33" s="22">
        <f t="shared" si="1"/>
        <v>0.8222182</v>
      </c>
      <c r="L33" s="15">
        <f t="shared" si="2"/>
        <v>17.77818</v>
      </c>
      <c r="M33" s="8"/>
    </row>
    <row r="34" ht="30" customHeight="1" spans="1:13">
      <c r="A34" s="8">
        <v>30</v>
      </c>
      <c r="B34" s="46" t="s">
        <v>25</v>
      </c>
      <c r="C34" s="8">
        <v>30</v>
      </c>
      <c r="D34" s="8" t="s">
        <v>26</v>
      </c>
      <c r="E34" s="17" t="s">
        <v>67</v>
      </c>
      <c r="F34" s="17" t="s">
        <v>28</v>
      </c>
      <c r="G34" s="14">
        <v>0</v>
      </c>
      <c r="H34" s="15">
        <v>130</v>
      </c>
      <c r="I34" s="14">
        <f t="shared" si="0"/>
        <v>130</v>
      </c>
      <c r="J34" s="15">
        <v>120.828215</v>
      </c>
      <c r="K34" s="22">
        <f t="shared" si="1"/>
        <v>0.929447807692308</v>
      </c>
      <c r="L34" s="15">
        <f t="shared" si="2"/>
        <v>9.171785</v>
      </c>
      <c r="M34" s="8"/>
    </row>
    <row r="35" ht="30" customHeight="1" spans="1:13">
      <c r="A35" s="8">
        <v>31</v>
      </c>
      <c r="B35" s="46" t="s">
        <v>25</v>
      </c>
      <c r="C35" s="8">
        <v>31</v>
      </c>
      <c r="D35" s="8" t="s">
        <v>26</v>
      </c>
      <c r="E35" s="17" t="s">
        <v>68</v>
      </c>
      <c r="F35" s="17" t="s">
        <v>50</v>
      </c>
      <c r="G35" s="14">
        <v>0</v>
      </c>
      <c r="H35" s="15">
        <v>21.72</v>
      </c>
      <c r="I35" s="14">
        <f t="shared" si="0"/>
        <v>21.72</v>
      </c>
      <c r="J35" s="15">
        <v>18.185</v>
      </c>
      <c r="K35" s="22">
        <f t="shared" si="1"/>
        <v>0.837246777163904</v>
      </c>
      <c r="L35" s="15">
        <f t="shared" si="2"/>
        <v>3.535</v>
      </c>
      <c r="M35" s="8"/>
    </row>
    <row r="36" ht="30" customHeight="1" spans="1:13">
      <c r="A36" s="8">
        <v>32</v>
      </c>
      <c r="B36" s="46" t="s">
        <v>25</v>
      </c>
      <c r="C36" s="8">
        <v>32</v>
      </c>
      <c r="D36" s="8" t="s">
        <v>26</v>
      </c>
      <c r="E36" s="17" t="s">
        <v>69</v>
      </c>
      <c r="F36" s="17" t="s">
        <v>52</v>
      </c>
      <c r="G36" s="14">
        <v>0</v>
      </c>
      <c r="H36" s="15">
        <v>83.866778</v>
      </c>
      <c r="I36" s="14">
        <f t="shared" si="0"/>
        <v>83.866778</v>
      </c>
      <c r="J36" s="15">
        <v>78.403917</v>
      </c>
      <c r="K36" s="22">
        <f t="shared" si="1"/>
        <v>0.934862634164866</v>
      </c>
      <c r="L36" s="15">
        <f t="shared" si="2"/>
        <v>5.46286099999999</v>
      </c>
      <c r="M36" s="8"/>
    </row>
    <row r="37" ht="30" customHeight="1" spans="1:13">
      <c r="A37" s="8">
        <v>33</v>
      </c>
      <c r="B37" s="46" t="s">
        <v>25</v>
      </c>
      <c r="C37" s="8">
        <v>33</v>
      </c>
      <c r="D37" s="8" t="s">
        <v>26</v>
      </c>
      <c r="E37" s="17" t="s">
        <v>70</v>
      </c>
      <c r="F37" s="17" t="s">
        <v>47</v>
      </c>
      <c r="G37" s="14">
        <v>0</v>
      </c>
      <c r="H37" s="15">
        <v>5</v>
      </c>
      <c r="I37" s="14">
        <f t="shared" si="0"/>
        <v>5</v>
      </c>
      <c r="J37" s="15">
        <v>0</v>
      </c>
      <c r="K37" s="22">
        <f t="shared" si="1"/>
        <v>0</v>
      </c>
      <c r="L37" s="15">
        <f t="shared" si="2"/>
        <v>5</v>
      </c>
      <c r="M37" s="8"/>
    </row>
    <row r="38" ht="30" customHeight="1" spans="1:13">
      <c r="A38" s="8">
        <v>34</v>
      </c>
      <c r="B38" s="46" t="s">
        <v>25</v>
      </c>
      <c r="C38" s="8">
        <v>34</v>
      </c>
      <c r="D38" s="8" t="s">
        <v>26</v>
      </c>
      <c r="E38" s="17" t="s">
        <v>71</v>
      </c>
      <c r="F38" s="17" t="s">
        <v>54</v>
      </c>
      <c r="G38" s="14">
        <v>0</v>
      </c>
      <c r="H38" s="15">
        <v>3</v>
      </c>
      <c r="I38" s="14">
        <f t="shared" ref="I38:I74" si="3">G38+H38</f>
        <v>3</v>
      </c>
      <c r="J38" s="15">
        <v>0</v>
      </c>
      <c r="K38" s="22">
        <f t="shared" ref="K38:K75" si="4">J38/I38</f>
        <v>0</v>
      </c>
      <c r="L38" s="15">
        <f t="shared" ref="L38:L73" si="5">I38-J38</f>
        <v>3</v>
      </c>
      <c r="M38" s="8"/>
    </row>
    <row r="39" ht="30" customHeight="1" spans="1:13">
      <c r="A39" s="8">
        <v>35</v>
      </c>
      <c r="B39" s="46" t="s">
        <v>25</v>
      </c>
      <c r="C39" s="8">
        <v>35</v>
      </c>
      <c r="D39" s="8" t="s">
        <v>26</v>
      </c>
      <c r="E39" s="17" t="s">
        <v>72</v>
      </c>
      <c r="F39" s="17" t="s">
        <v>73</v>
      </c>
      <c r="G39" s="14">
        <v>0</v>
      </c>
      <c r="H39" s="15">
        <v>7.56</v>
      </c>
      <c r="I39" s="14">
        <f t="shared" si="3"/>
        <v>7.56</v>
      </c>
      <c r="J39" s="15">
        <v>4.65454</v>
      </c>
      <c r="K39" s="22">
        <f t="shared" si="4"/>
        <v>0.615679894179894</v>
      </c>
      <c r="L39" s="15">
        <f t="shared" si="5"/>
        <v>2.90546</v>
      </c>
      <c r="M39" s="8"/>
    </row>
    <row r="40" ht="30" customHeight="1" spans="1:13">
      <c r="A40" s="8">
        <v>36</v>
      </c>
      <c r="B40" s="46" t="s">
        <v>25</v>
      </c>
      <c r="C40" s="8">
        <v>36</v>
      </c>
      <c r="D40" s="8" t="s">
        <v>26</v>
      </c>
      <c r="E40" s="17" t="s">
        <v>74</v>
      </c>
      <c r="F40" s="17" t="s">
        <v>65</v>
      </c>
      <c r="G40" s="14">
        <v>0</v>
      </c>
      <c r="H40" s="15">
        <v>19.257944</v>
      </c>
      <c r="I40" s="14">
        <f t="shared" si="3"/>
        <v>19.257944</v>
      </c>
      <c r="J40" s="15">
        <v>16.653538</v>
      </c>
      <c r="K40" s="22">
        <f t="shared" si="4"/>
        <v>0.864761991207369</v>
      </c>
      <c r="L40" s="15">
        <f t="shared" si="5"/>
        <v>2.604406</v>
      </c>
      <c r="M40" s="8"/>
    </row>
    <row r="41" ht="30" customHeight="1" spans="1:13">
      <c r="A41" s="8">
        <v>37</v>
      </c>
      <c r="B41" s="46" t="s">
        <v>25</v>
      </c>
      <c r="C41" s="8">
        <v>37</v>
      </c>
      <c r="D41" s="8" t="s">
        <v>26</v>
      </c>
      <c r="E41" s="17" t="s">
        <v>75</v>
      </c>
      <c r="F41" s="17" t="s">
        <v>50</v>
      </c>
      <c r="G41" s="14">
        <v>0</v>
      </c>
      <c r="H41" s="15">
        <v>811.08</v>
      </c>
      <c r="I41" s="14">
        <f t="shared" si="3"/>
        <v>811.08</v>
      </c>
      <c r="J41" s="15">
        <v>808.9535</v>
      </c>
      <c r="K41" s="22">
        <f t="shared" si="4"/>
        <v>0.997378187108547</v>
      </c>
      <c r="L41" s="15">
        <f t="shared" si="5"/>
        <v>2.12650000000008</v>
      </c>
      <c r="M41" s="8"/>
    </row>
    <row r="42" ht="30" customHeight="1" spans="1:13">
      <c r="A42" s="8">
        <v>38</v>
      </c>
      <c r="B42" s="46" t="s">
        <v>25</v>
      </c>
      <c r="C42" s="8">
        <v>38</v>
      </c>
      <c r="D42" s="8" t="s">
        <v>26</v>
      </c>
      <c r="E42" s="17" t="s">
        <v>76</v>
      </c>
      <c r="F42" s="17" t="s">
        <v>54</v>
      </c>
      <c r="G42" s="14">
        <v>0</v>
      </c>
      <c r="H42" s="15">
        <v>1310.428404</v>
      </c>
      <c r="I42" s="14">
        <f t="shared" si="3"/>
        <v>1310.428404</v>
      </c>
      <c r="J42" s="15">
        <v>1308.390153</v>
      </c>
      <c r="K42" s="22">
        <f t="shared" si="4"/>
        <v>0.998444591864937</v>
      </c>
      <c r="L42" s="15">
        <f t="shared" si="5"/>
        <v>2.03825099999995</v>
      </c>
      <c r="M42" s="8"/>
    </row>
    <row r="43" ht="30" customHeight="1" spans="1:13">
      <c r="A43" s="8">
        <v>39</v>
      </c>
      <c r="B43" s="46" t="s">
        <v>25</v>
      </c>
      <c r="C43" s="8">
        <v>39</v>
      </c>
      <c r="D43" s="8" t="s">
        <v>26</v>
      </c>
      <c r="E43" s="17" t="s">
        <v>46</v>
      </c>
      <c r="F43" s="17" t="s">
        <v>47</v>
      </c>
      <c r="G43" s="14">
        <v>0</v>
      </c>
      <c r="H43" s="15">
        <v>20</v>
      </c>
      <c r="I43" s="14">
        <f t="shared" si="3"/>
        <v>20</v>
      </c>
      <c r="J43" s="15">
        <v>19.624091</v>
      </c>
      <c r="K43" s="22">
        <f t="shared" si="4"/>
        <v>0.98120455</v>
      </c>
      <c r="L43" s="15">
        <f t="shared" si="5"/>
        <v>0.375909</v>
      </c>
      <c r="M43" s="8"/>
    </row>
    <row r="44" ht="30" customHeight="1" spans="1:13">
      <c r="A44" s="8">
        <v>40</v>
      </c>
      <c r="B44" s="46" t="s">
        <v>25</v>
      </c>
      <c r="C44" s="8">
        <v>40</v>
      </c>
      <c r="D44" s="8" t="s">
        <v>26</v>
      </c>
      <c r="E44" s="17" t="s">
        <v>77</v>
      </c>
      <c r="F44" s="17" t="s">
        <v>65</v>
      </c>
      <c r="G44" s="14">
        <v>0</v>
      </c>
      <c r="H44" s="15">
        <v>7.75</v>
      </c>
      <c r="I44" s="14">
        <f t="shared" si="3"/>
        <v>7.75</v>
      </c>
      <c r="J44" s="15">
        <v>7.4545</v>
      </c>
      <c r="K44" s="22">
        <f t="shared" si="4"/>
        <v>0.961870967741935</v>
      </c>
      <c r="L44" s="15">
        <f t="shared" si="5"/>
        <v>0.2955</v>
      </c>
      <c r="M44" s="8"/>
    </row>
    <row r="45" ht="30" customHeight="1" spans="1:13">
      <c r="A45" s="8">
        <v>41</v>
      </c>
      <c r="B45" s="46" t="s">
        <v>25</v>
      </c>
      <c r="C45" s="8">
        <v>41</v>
      </c>
      <c r="D45" s="8" t="s">
        <v>26</v>
      </c>
      <c r="E45" s="17" t="s">
        <v>78</v>
      </c>
      <c r="F45" s="17" t="s">
        <v>28</v>
      </c>
      <c r="G45" s="14">
        <v>0</v>
      </c>
      <c r="H45" s="15">
        <v>8.5751</v>
      </c>
      <c r="I45" s="14">
        <f t="shared" si="3"/>
        <v>8.5751</v>
      </c>
      <c r="J45" s="15">
        <v>8.28244</v>
      </c>
      <c r="K45" s="22">
        <f t="shared" si="4"/>
        <v>0.965870951942251</v>
      </c>
      <c r="L45" s="15">
        <f t="shared" si="5"/>
        <v>0.292660000000001</v>
      </c>
      <c r="M45" s="8"/>
    </row>
    <row r="46" ht="30" customHeight="1" spans="1:13">
      <c r="A46" s="8">
        <v>42</v>
      </c>
      <c r="B46" s="46" t="s">
        <v>25</v>
      </c>
      <c r="C46" s="8">
        <v>42</v>
      </c>
      <c r="D46" s="8" t="s">
        <v>26</v>
      </c>
      <c r="E46" s="17" t="s">
        <v>79</v>
      </c>
      <c r="F46" s="17" t="s">
        <v>52</v>
      </c>
      <c r="G46" s="14">
        <v>0</v>
      </c>
      <c r="H46" s="15">
        <v>15</v>
      </c>
      <c r="I46" s="14">
        <f t="shared" si="3"/>
        <v>15</v>
      </c>
      <c r="J46" s="15">
        <v>14.84775</v>
      </c>
      <c r="K46" s="22">
        <f t="shared" si="4"/>
        <v>0.98985</v>
      </c>
      <c r="L46" s="15">
        <f t="shared" si="5"/>
        <v>0.15225</v>
      </c>
      <c r="M46" s="8"/>
    </row>
    <row r="47" ht="30" customHeight="1" spans="1:13">
      <c r="A47" s="8">
        <v>43</v>
      </c>
      <c r="B47" s="46" t="s">
        <v>25</v>
      </c>
      <c r="C47" s="8">
        <v>43</v>
      </c>
      <c r="D47" s="8" t="s">
        <v>26</v>
      </c>
      <c r="E47" s="17" t="s">
        <v>57</v>
      </c>
      <c r="F47" s="17" t="s">
        <v>28</v>
      </c>
      <c r="G47" s="14">
        <v>0</v>
      </c>
      <c r="H47" s="15">
        <v>1</v>
      </c>
      <c r="I47" s="14">
        <f t="shared" si="3"/>
        <v>1</v>
      </c>
      <c r="J47" s="15">
        <v>0.91</v>
      </c>
      <c r="K47" s="22">
        <f t="shared" si="4"/>
        <v>0.91</v>
      </c>
      <c r="L47" s="15">
        <f t="shared" si="5"/>
        <v>0.09</v>
      </c>
      <c r="M47" s="8"/>
    </row>
    <row r="48" ht="30" customHeight="1" spans="1:13">
      <c r="A48" s="8">
        <v>44</v>
      </c>
      <c r="B48" s="46" t="s">
        <v>25</v>
      </c>
      <c r="C48" s="8">
        <v>44</v>
      </c>
      <c r="D48" s="8" t="s">
        <v>26</v>
      </c>
      <c r="E48" s="17" t="s">
        <v>80</v>
      </c>
      <c r="F48" s="17" t="s">
        <v>28</v>
      </c>
      <c r="G48" s="14">
        <v>0</v>
      </c>
      <c r="H48" s="15">
        <v>0.09</v>
      </c>
      <c r="I48" s="14">
        <f t="shared" si="3"/>
        <v>0.09</v>
      </c>
      <c r="J48" s="15">
        <v>0</v>
      </c>
      <c r="K48" s="22">
        <f t="shared" si="4"/>
        <v>0</v>
      </c>
      <c r="L48" s="15">
        <f t="shared" si="5"/>
        <v>0.09</v>
      </c>
      <c r="M48" s="8"/>
    </row>
    <row r="49" ht="30" customHeight="1" spans="1:13">
      <c r="A49" s="8">
        <v>45</v>
      </c>
      <c r="B49" s="46" t="s">
        <v>25</v>
      </c>
      <c r="C49" s="8">
        <v>45</v>
      </c>
      <c r="D49" s="8" t="s">
        <v>26</v>
      </c>
      <c r="E49" s="17" t="s">
        <v>81</v>
      </c>
      <c r="F49" s="17" t="s">
        <v>54</v>
      </c>
      <c r="G49" s="14">
        <v>0</v>
      </c>
      <c r="H49" s="15">
        <v>108.1475</v>
      </c>
      <c r="I49" s="14">
        <f t="shared" si="3"/>
        <v>108.1475</v>
      </c>
      <c r="J49" s="15">
        <v>108.0792</v>
      </c>
      <c r="K49" s="22">
        <f t="shared" si="4"/>
        <v>0.999368455119166</v>
      </c>
      <c r="L49" s="15">
        <f t="shared" si="5"/>
        <v>0.0682999999999936</v>
      </c>
      <c r="M49" s="8"/>
    </row>
    <row r="50" ht="30" customHeight="1" spans="1:13">
      <c r="A50" s="8">
        <v>46</v>
      </c>
      <c r="B50" s="46" t="s">
        <v>25</v>
      </c>
      <c r="C50" s="8">
        <v>46</v>
      </c>
      <c r="D50" s="8" t="s">
        <v>26</v>
      </c>
      <c r="E50" s="17" t="s">
        <v>82</v>
      </c>
      <c r="F50" s="17" t="s">
        <v>28</v>
      </c>
      <c r="G50" s="14">
        <v>0</v>
      </c>
      <c r="H50" s="15">
        <v>0.035</v>
      </c>
      <c r="I50" s="14">
        <f t="shared" si="3"/>
        <v>0.035</v>
      </c>
      <c r="J50" s="15">
        <v>0</v>
      </c>
      <c r="K50" s="22">
        <f t="shared" si="4"/>
        <v>0</v>
      </c>
      <c r="L50" s="15">
        <f t="shared" si="5"/>
        <v>0.035</v>
      </c>
      <c r="M50" s="8"/>
    </row>
    <row r="51" ht="30" customHeight="1" spans="1:13">
      <c r="A51" s="8">
        <v>47</v>
      </c>
      <c r="B51" s="46" t="s">
        <v>25</v>
      </c>
      <c r="C51" s="8">
        <v>47</v>
      </c>
      <c r="D51" s="8" t="s">
        <v>26</v>
      </c>
      <c r="E51" s="17" t="s">
        <v>83</v>
      </c>
      <c r="F51" s="17" t="s">
        <v>41</v>
      </c>
      <c r="G51" s="14">
        <v>0</v>
      </c>
      <c r="H51" s="15">
        <v>1.5</v>
      </c>
      <c r="I51" s="14">
        <f t="shared" si="3"/>
        <v>1.5</v>
      </c>
      <c r="J51" s="15">
        <v>1.4868</v>
      </c>
      <c r="K51" s="22">
        <f t="shared" si="4"/>
        <v>0.9912</v>
      </c>
      <c r="L51" s="15">
        <f t="shared" si="5"/>
        <v>0.0132000000000001</v>
      </c>
      <c r="M51" s="8"/>
    </row>
    <row r="52" ht="30" customHeight="1" spans="1:13">
      <c r="A52" s="8">
        <v>48</v>
      </c>
      <c r="B52" s="46" t="s">
        <v>25</v>
      </c>
      <c r="C52" s="8">
        <v>48</v>
      </c>
      <c r="D52" s="8" t="s">
        <v>26</v>
      </c>
      <c r="E52" s="16" t="s">
        <v>84</v>
      </c>
      <c r="F52" s="17" t="s">
        <v>41</v>
      </c>
      <c r="G52" s="14">
        <v>0</v>
      </c>
      <c r="H52" s="15">
        <v>7.14098</v>
      </c>
      <c r="I52" s="14">
        <f t="shared" si="3"/>
        <v>7.14098</v>
      </c>
      <c r="J52" s="15">
        <v>7.1279</v>
      </c>
      <c r="K52" s="22">
        <f t="shared" si="4"/>
        <v>0.998168318634137</v>
      </c>
      <c r="L52" s="15">
        <f t="shared" si="5"/>
        <v>0.0130799999999995</v>
      </c>
      <c r="M52" s="8"/>
    </row>
    <row r="53" ht="30" customHeight="1" spans="1:13">
      <c r="A53" s="8">
        <v>49</v>
      </c>
      <c r="B53" s="46" t="s">
        <v>25</v>
      </c>
      <c r="C53" s="8">
        <v>49</v>
      </c>
      <c r="D53" s="8" t="s">
        <v>26</v>
      </c>
      <c r="E53" s="17" t="s">
        <v>85</v>
      </c>
      <c r="F53" s="17" t="s">
        <v>52</v>
      </c>
      <c r="G53" s="14">
        <v>0</v>
      </c>
      <c r="H53" s="15">
        <v>0.01</v>
      </c>
      <c r="I53" s="14">
        <f t="shared" si="3"/>
        <v>0.01</v>
      </c>
      <c r="J53" s="15">
        <v>0</v>
      </c>
      <c r="K53" s="22">
        <f t="shared" si="4"/>
        <v>0</v>
      </c>
      <c r="L53" s="15">
        <f t="shared" si="5"/>
        <v>0.01</v>
      </c>
      <c r="M53" s="8"/>
    </row>
    <row r="54" ht="30" customHeight="1" spans="1:13">
      <c r="A54" s="8">
        <v>50</v>
      </c>
      <c r="B54" s="46" t="s">
        <v>25</v>
      </c>
      <c r="C54" s="8">
        <v>50</v>
      </c>
      <c r="D54" s="8" t="s">
        <v>26</v>
      </c>
      <c r="E54" s="17" t="s">
        <v>68</v>
      </c>
      <c r="F54" s="17" t="s">
        <v>50</v>
      </c>
      <c r="G54" s="14">
        <v>0</v>
      </c>
      <c r="H54" s="15">
        <v>7.46</v>
      </c>
      <c r="I54" s="14">
        <f t="shared" si="3"/>
        <v>7.46</v>
      </c>
      <c r="J54" s="15">
        <v>7.46</v>
      </c>
      <c r="K54" s="22">
        <f t="shared" si="4"/>
        <v>1</v>
      </c>
      <c r="L54" s="15">
        <f t="shared" si="5"/>
        <v>0</v>
      </c>
      <c r="M54" s="8"/>
    </row>
    <row r="55" ht="30" customHeight="1" spans="1:13">
      <c r="A55" s="8">
        <v>51</v>
      </c>
      <c r="B55" s="46" t="s">
        <v>25</v>
      </c>
      <c r="C55" s="8">
        <v>51</v>
      </c>
      <c r="D55" s="8" t="s">
        <v>26</v>
      </c>
      <c r="E55" s="17" t="s">
        <v>44</v>
      </c>
      <c r="F55" s="17" t="s">
        <v>28</v>
      </c>
      <c r="G55" s="14">
        <v>0</v>
      </c>
      <c r="H55" s="15">
        <v>2.5</v>
      </c>
      <c r="I55" s="14">
        <f t="shared" si="3"/>
        <v>2.5</v>
      </c>
      <c r="J55" s="15">
        <v>2.5</v>
      </c>
      <c r="K55" s="22">
        <f t="shared" si="4"/>
        <v>1</v>
      </c>
      <c r="L55" s="15">
        <f t="shared" si="5"/>
        <v>0</v>
      </c>
      <c r="M55" s="8"/>
    </row>
    <row r="56" ht="30" customHeight="1" spans="1:13">
      <c r="A56" s="8">
        <v>52</v>
      </c>
      <c r="B56" s="46" t="s">
        <v>25</v>
      </c>
      <c r="C56" s="8">
        <v>52</v>
      </c>
      <c r="D56" s="8" t="s">
        <v>26</v>
      </c>
      <c r="E56" s="17" t="s">
        <v>45</v>
      </c>
      <c r="F56" s="17" t="s">
        <v>28</v>
      </c>
      <c r="G56" s="14">
        <v>0</v>
      </c>
      <c r="H56" s="15">
        <v>4</v>
      </c>
      <c r="I56" s="14">
        <f t="shared" si="3"/>
        <v>4</v>
      </c>
      <c r="J56" s="15">
        <v>4</v>
      </c>
      <c r="K56" s="22">
        <f t="shared" si="4"/>
        <v>1</v>
      </c>
      <c r="L56" s="15">
        <f t="shared" si="5"/>
        <v>0</v>
      </c>
      <c r="M56" s="8"/>
    </row>
    <row r="57" ht="30" customHeight="1" spans="1:13">
      <c r="A57" s="8">
        <v>53</v>
      </c>
      <c r="B57" s="46" t="s">
        <v>25</v>
      </c>
      <c r="C57" s="8">
        <v>53</v>
      </c>
      <c r="D57" s="8" t="s">
        <v>26</v>
      </c>
      <c r="E57" s="17" t="s">
        <v>56</v>
      </c>
      <c r="F57" s="17" t="s">
        <v>50</v>
      </c>
      <c r="G57" s="14">
        <v>0</v>
      </c>
      <c r="H57" s="15">
        <v>3.12</v>
      </c>
      <c r="I57" s="14">
        <f t="shared" si="3"/>
        <v>3.12</v>
      </c>
      <c r="J57" s="15">
        <v>3.12</v>
      </c>
      <c r="K57" s="22">
        <f t="shared" si="4"/>
        <v>1</v>
      </c>
      <c r="L57" s="15">
        <f t="shared" si="5"/>
        <v>0</v>
      </c>
      <c r="M57" s="8"/>
    </row>
    <row r="58" ht="30" customHeight="1" spans="1:13">
      <c r="A58" s="8">
        <v>54</v>
      </c>
      <c r="B58" s="46" t="s">
        <v>25</v>
      </c>
      <c r="C58" s="8">
        <v>54</v>
      </c>
      <c r="D58" s="8" t="s">
        <v>26</v>
      </c>
      <c r="E58" s="17" t="s">
        <v>40</v>
      </c>
      <c r="F58" s="17" t="s">
        <v>41</v>
      </c>
      <c r="G58" s="14">
        <v>0</v>
      </c>
      <c r="H58" s="15">
        <v>18.2</v>
      </c>
      <c r="I58" s="14">
        <f t="shared" si="3"/>
        <v>18.2</v>
      </c>
      <c r="J58" s="15">
        <v>18.2</v>
      </c>
      <c r="K58" s="22">
        <f t="shared" si="4"/>
        <v>1</v>
      </c>
      <c r="L58" s="15">
        <f t="shared" si="5"/>
        <v>0</v>
      </c>
      <c r="M58" s="8"/>
    </row>
    <row r="59" ht="30" customHeight="1" spans="1:13">
      <c r="A59" s="8">
        <v>55</v>
      </c>
      <c r="B59" s="46" t="s">
        <v>25</v>
      </c>
      <c r="C59" s="8">
        <v>55</v>
      </c>
      <c r="D59" s="8" t="s">
        <v>26</v>
      </c>
      <c r="E59" s="17" t="s">
        <v>86</v>
      </c>
      <c r="F59" s="17" t="s">
        <v>28</v>
      </c>
      <c r="G59" s="14">
        <v>0</v>
      </c>
      <c r="H59" s="15">
        <v>20</v>
      </c>
      <c r="I59" s="14">
        <f t="shared" si="3"/>
        <v>20</v>
      </c>
      <c r="J59" s="15">
        <v>20</v>
      </c>
      <c r="K59" s="22">
        <f t="shared" si="4"/>
        <v>1</v>
      </c>
      <c r="L59" s="15">
        <f t="shared" si="5"/>
        <v>0</v>
      </c>
      <c r="M59" s="8"/>
    </row>
    <row r="60" ht="30" customHeight="1" spans="1:13">
      <c r="A60" s="8">
        <v>56</v>
      </c>
      <c r="B60" s="46" t="s">
        <v>25</v>
      </c>
      <c r="C60" s="8">
        <v>56</v>
      </c>
      <c r="D60" s="8" t="s">
        <v>26</v>
      </c>
      <c r="E60" s="17" t="s">
        <v>87</v>
      </c>
      <c r="F60" s="17" t="s">
        <v>65</v>
      </c>
      <c r="G60" s="14">
        <v>0</v>
      </c>
      <c r="H60" s="15">
        <v>1494.821061</v>
      </c>
      <c r="I60" s="14">
        <f t="shared" si="3"/>
        <v>1494.821061</v>
      </c>
      <c r="J60" s="15">
        <v>1494.821061</v>
      </c>
      <c r="K60" s="22">
        <f t="shared" si="4"/>
        <v>1</v>
      </c>
      <c r="L60" s="15">
        <f t="shared" si="5"/>
        <v>0</v>
      </c>
      <c r="M60" s="8"/>
    </row>
    <row r="61" ht="30" customHeight="1" spans="1:13">
      <c r="A61" s="8">
        <v>57</v>
      </c>
      <c r="B61" s="46" t="s">
        <v>25</v>
      </c>
      <c r="C61" s="8">
        <v>57</v>
      </c>
      <c r="D61" s="8" t="s">
        <v>26</v>
      </c>
      <c r="E61" s="17" t="s">
        <v>88</v>
      </c>
      <c r="F61" s="17" t="s">
        <v>54</v>
      </c>
      <c r="G61" s="14">
        <v>0</v>
      </c>
      <c r="H61" s="15">
        <v>376.898663</v>
      </c>
      <c r="I61" s="14">
        <f t="shared" si="3"/>
        <v>376.898663</v>
      </c>
      <c r="J61" s="15">
        <v>376.898663</v>
      </c>
      <c r="K61" s="22">
        <f t="shared" si="4"/>
        <v>1</v>
      </c>
      <c r="L61" s="15">
        <f t="shared" si="5"/>
        <v>0</v>
      </c>
      <c r="M61" s="8"/>
    </row>
    <row r="62" ht="30" customHeight="1" spans="1:13">
      <c r="A62" s="8">
        <v>58</v>
      </c>
      <c r="B62" s="46" t="s">
        <v>25</v>
      </c>
      <c r="C62" s="8">
        <v>58</v>
      </c>
      <c r="D62" s="8" t="s">
        <v>26</v>
      </c>
      <c r="E62" s="17" t="s">
        <v>89</v>
      </c>
      <c r="F62" s="17" t="s">
        <v>28</v>
      </c>
      <c r="G62" s="14">
        <v>0</v>
      </c>
      <c r="H62" s="15">
        <v>0.657</v>
      </c>
      <c r="I62" s="14">
        <f t="shared" si="3"/>
        <v>0.657</v>
      </c>
      <c r="J62" s="15">
        <v>0.657</v>
      </c>
      <c r="K62" s="22">
        <f t="shared" si="4"/>
        <v>1</v>
      </c>
      <c r="L62" s="15">
        <f t="shared" si="5"/>
        <v>0</v>
      </c>
      <c r="M62" s="8"/>
    </row>
    <row r="63" ht="30" customHeight="1" spans="1:13">
      <c r="A63" s="8">
        <v>59</v>
      </c>
      <c r="B63" s="46" t="s">
        <v>25</v>
      </c>
      <c r="C63" s="8">
        <v>59</v>
      </c>
      <c r="D63" s="8" t="s">
        <v>26</v>
      </c>
      <c r="E63" s="17" t="s">
        <v>90</v>
      </c>
      <c r="F63" s="17" t="s">
        <v>28</v>
      </c>
      <c r="G63" s="14">
        <v>0</v>
      </c>
      <c r="H63" s="15">
        <v>0.4719</v>
      </c>
      <c r="I63" s="14">
        <f t="shared" si="3"/>
        <v>0.4719</v>
      </c>
      <c r="J63" s="15">
        <v>0.4719</v>
      </c>
      <c r="K63" s="22">
        <f t="shared" si="4"/>
        <v>1</v>
      </c>
      <c r="L63" s="15">
        <f t="shared" si="5"/>
        <v>0</v>
      </c>
      <c r="M63" s="8"/>
    </row>
    <row r="64" ht="30" customHeight="1" spans="1:13">
      <c r="A64" s="8">
        <v>60</v>
      </c>
      <c r="B64" s="46" t="s">
        <v>25</v>
      </c>
      <c r="C64" s="8">
        <v>60</v>
      </c>
      <c r="D64" s="8" t="s">
        <v>26</v>
      </c>
      <c r="E64" s="17" t="s">
        <v>91</v>
      </c>
      <c r="F64" s="17" t="s">
        <v>28</v>
      </c>
      <c r="G64" s="14">
        <v>0</v>
      </c>
      <c r="H64" s="15">
        <v>1.8</v>
      </c>
      <c r="I64" s="14">
        <f t="shared" si="3"/>
        <v>1.8</v>
      </c>
      <c r="J64" s="15">
        <v>1.8</v>
      </c>
      <c r="K64" s="22">
        <f t="shared" si="4"/>
        <v>1</v>
      </c>
      <c r="L64" s="15">
        <f t="shared" si="5"/>
        <v>0</v>
      </c>
      <c r="M64" s="8"/>
    </row>
    <row r="65" ht="30" customHeight="1" spans="1:13">
      <c r="A65" s="8">
        <v>61</v>
      </c>
      <c r="B65" s="46" t="s">
        <v>25</v>
      </c>
      <c r="C65" s="8">
        <v>61</v>
      </c>
      <c r="D65" s="8" t="s">
        <v>26</v>
      </c>
      <c r="E65" s="17" t="s">
        <v>92</v>
      </c>
      <c r="F65" s="17" t="s">
        <v>28</v>
      </c>
      <c r="G65" s="14">
        <v>0</v>
      </c>
      <c r="H65" s="15">
        <v>3.2</v>
      </c>
      <c r="I65" s="14">
        <f t="shared" si="3"/>
        <v>3.2</v>
      </c>
      <c r="J65" s="15">
        <v>3.2</v>
      </c>
      <c r="K65" s="22">
        <f t="shared" si="4"/>
        <v>1</v>
      </c>
      <c r="L65" s="15">
        <f t="shared" si="5"/>
        <v>0</v>
      </c>
      <c r="M65" s="8"/>
    </row>
    <row r="66" ht="30" customHeight="1" spans="1:13">
      <c r="A66" s="8">
        <v>62</v>
      </c>
      <c r="B66" s="46" t="s">
        <v>25</v>
      </c>
      <c r="C66" s="8">
        <v>62</v>
      </c>
      <c r="D66" s="8" t="s">
        <v>26</v>
      </c>
      <c r="E66" s="17" t="s">
        <v>93</v>
      </c>
      <c r="F66" s="17" t="s">
        <v>54</v>
      </c>
      <c r="G66" s="14">
        <v>0</v>
      </c>
      <c r="H66" s="15">
        <v>403.80352</v>
      </c>
      <c r="I66" s="14">
        <f t="shared" si="3"/>
        <v>403.80352</v>
      </c>
      <c r="J66" s="15">
        <v>403.80352</v>
      </c>
      <c r="K66" s="22">
        <f t="shared" si="4"/>
        <v>1</v>
      </c>
      <c r="L66" s="15">
        <f t="shared" si="5"/>
        <v>0</v>
      </c>
      <c r="M66" s="8"/>
    </row>
    <row r="67" ht="30" customHeight="1" spans="1:13">
      <c r="A67" s="8">
        <v>63</v>
      </c>
      <c r="B67" s="46" t="s">
        <v>25</v>
      </c>
      <c r="C67" s="8">
        <v>63</v>
      </c>
      <c r="D67" s="8" t="s">
        <v>26</v>
      </c>
      <c r="E67" s="17" t="s">
        <v>94</v>
      </c>
      <c r="F67" s="17" t="s">
        <v>28</v>
      </c>
      <c r="G67" s="14">
        <v>0</v>
      </c>
      <c r="H67" s="15">
        <v>3.05</v>
      </c>
      <c r="I67" s="14">
        <f t="shared" si="3"/>
        <v>3.05</v>
      </c>
      <c r="J67" s="15">
        <v>3.05</v>
      </c>
      <c r="K67" s="22">
        <f t="shared" si="4"/>
        <v>1</v>
      </c>
      <c r="L67" s="15">
        <f t="shared" si="5"/>
        <v>0</v>
      </c>
      <c r="M67" s="8"/>
    </row>
    <row r="68" ht="30" customHeight="1" spans="1:13">
      <c r="A68" s="8">
        <v>64</v>
      </c>
      <c r="B68" s="46" t="s">
        <v>25</v>
      </c>
      <c r="C68" s="8">
        <v>64</v>
      </c>
      <c r="D68" s="8" t="s">
        <v>26</v>
      </c>
      <c r="E68" s="17" t="s">
        <v>95</v>
      </c>
      <c r="F68" s="17" t="s">
        <v>54</v>
      </c>
      <c r="G68" s="14">
        <v>0</v>
      </c>
      <c r="H68" s="15">
        <v>533.53</v>
      </c>
      <c r="I68" s="14">
        <f t="shared" si="3"/>
        <v>533.53</v>
      </c>
      <c r="J68" s="15">
        <v>533.53</v>
      </c>
      <c r="K68" s="22">
        <f t="shared" si="4"/>
        <v>1</v>
      </c>
      <c r="L68" s="15">
        <f t="shared" si="5"/>
        <v>0</v>
      </c>
      <c r="M68" s="8"/>
    </row>
    <row r="69" ht="30" customHeight="1" spans="1:13">
      <c r="A69" s="8">
        <v>65</v>
      </c>
      <c r="B69" s="46" t="s">
        <v>25</v>
      </c>
      <c r="C69" s="8">
        <v>65</v>
      </c>
      <c r="D69" s="8" t="s">
        <v>26</v>
      </c>
      <c r="E69" s="17" t="s">
        <v>96</v>
      </c>
      <c r="F69" s="17" t="s">
        <v>54</v>
      </c>
      <c r="G69" s="14">
        <v>0</v>
      </c>
      <c r="H69" s="15">
        <v>216.35811</v>
      </c>
      <c r="I69" s="14">
        <f t="shared" si="3"/>
        <v>216.35811</v>
      </c>
      <c r="J69" s="15">
        <v>216.35811</v>
      </c>
      <c r="K69" s="22">
        <f t="shared" si="4"/>
        <v>1</v>
      </c>
      <c r="L69" s="15">
        <f t="shared" si="5"/>
        <v>0</v>
      </c>
      <c r="M69" s="8"/>
    </row>
    <row r="70" ht="30" customHeight="1" spans="1:13">
      <c r="A70" s="8">
        <v>66</v>
      </c>
      <c r="B70" s="46" t="s">
        <v>25</v>
      </c>
      <c r="C70" s="8">
        <v>66</v>
      </c>
      <c r="D70" s="8" t="s">
        <v>26</v>
      </c>
      <c r="E70" s="17" t="s">
        <v>97</v>
      </c>
      <c r="F70" s="17" t="s">
        <v>98</v>
      </c>
      <c r="G70" s="14">
        <v>0</v>
      </c>
      <c r="H70" s="15">
        <v>1.68</v>
      </c>
      <c r="I70" s="14">
        <f t="shared" si="3"/>
        <v>1.68</v>
      </c>
      <c r="J70" s="15">
        <v>1.68</v>
      </c>
      <c r="K70" s="22">
        <f t="shared" si="4"/>
        <v>1</v>
      </c>
      <c r="L70" s="15">
        <f t="shared" si="5"/>
        <v>0</v>
      </c>
      <c r="M70" s="8"/>
    </row>
    <row r="71" ht="30" customHeight="1" spans="1:13">
      <c r="A71" s="8">
        <v>67</v>
      </c>
      <c r="B71" s="46" t="s">
        <v>25</v>
      </c>
      <c r="C71" s="8">
        <v>67</v>
      </c>
      <c r="D71" s="8" t="s">
        <v>26</v>
      </c>
      <c r="E71" s="17" t="s">
        <v>99</v>
      </c>
      <c r="F71" s="17" t="s">
        <v>28</v>
      </c>
      <c r="G71" s="14">
        <v>0</v>
      </c>
      <c r="H71" s="15">
        <v>0.05</v>
      </c>
      <c r="I71" s="14">
        <f t="shared" si="3"/>
        <v>0.05</v>
      </c>
      <c r="J71" s="15">
        <v>0.05</v>
      </c>
      <c r="K71" s="22">
        <f t="shared" si="4"/>
        <v>1</v>
      </c>
      <c r="L71" s="15">
        <f t="shared" si="5"/>
        <v>0</v>
      </c>
      <c r="M71" s="8"/>
    </row>
    <row r="72" ht="30" customHeight="1" spans="1:13">
      <c r="A72" s="8">
        <v>68</v>
      </c>
      <c r="B72" s="46" t="s">
        <v>25</v>
      </c>
      <c r="C72" s="8">
        <v>68</v>
      </c>
      <c r="D72" s="8" t="s">
        <v>26</v>
      </c>
      <c r="E72" s="17" t="s">
        <v>100</v>
      </c>
      <c r="F72" s="17" t="s">
        <v>28</v>
      </c>
      <c r="G72" s="14">
        <v>0</v>
      </c>
      <c r="H72" s="15">
        <v>0.54</v>
      </c>
      <c r="I72" s="14">
        <f t="shared" si="3"/>
        <v>0.54</v>
      </c>
      <c r="J72" s="15">
        <v>0.54</v>
      </c>
      <c r="K72" s="22">
        <f t="shared" si="4"/>
        <v>1</v>
      </c>
      <c r="L72" s="15">
        <f t="shared" si="5"/>
        <v>0</v>
      </c>
      <c r="M72" s="8"/>
    </row>
    <row r="73" ht="30" customHeight="1" spans="1:13">
      <c r="A73" s="8">
        <v>69</v>
      </c>
      <c r="B73" s="46" t="s">
        <v>25</v>
      </c>
      <c r="C73" s="8">
        <v>69</v>
      </c>
      <c r="D73" s="8" t="s">
        <v>26</v>
      </c>
      <c r="E73" s="17" t="s">
        <v>101</v>
      </c>
      <c r="F73" s="17" t="s">
        <v>50</v>
      </c>
      <c r="G73" s="14">
        <v>0</v>
      </c>
      <c r="H73" s="15">
        <v>5.22</v>
      </c>
      <c r="I73" s="14">
        <f t="shared" si="3"/>
        <v>5.22</v>
      </c>
      <c r="J73" s="15">
        <v>5.22</v>
      </c>
      <c r="K73" s="22">
        <f t="shared" si="4"/>
        <v>1</v>
      </c>
      <c r="L73" s="15">
        <f t="shared" si="5"/>
        <v>0</v>
      </c>
      <c r="M73" s="8"/>
    </row>
    <row r="74" ht="30" customHeight="1" spans="1:13">
      <c r="A74" s="8">
        <v>70</v>
      </c>
      <c r="B74" s="46" t="s">
        <v>25</v>
      </c>
      <c r="C74" s="8">
        <v>70</v>
      </c>
      <c r="D74" s="8" t="s">
        <v>26</v>
      </c>
      <c r="E74" s="17" t="s">
        <v>102</v>
      </c>
      <c r="F74" s="17" t="s">
        <v>103</v>
      </c>
      <c r="G74" s="14">
        <v>0</v>
      </c>
      <c r="H74" s="15">
        <v>26638.46</v>
      </c>
      <c r="I74" s="14">
        <f t="shared" si="3"/>
        <v>26638.46</v>
      </c>
      <c r="J74" s="15">
        <v>26628.9</v>
      </c>
      <c r="K74" s="22">
        <f t="shared" si="4"/>
        <v>0.999641120395098</v>
      </c>
      <c r="L74" s="15">
        <v>0</v>
      </c>
      <c r="M74" s="8" t="s">
        <v>38</v>
      </c>
    </row>
    <row r="75" ht="34" customHeight="1" spans="1:13">
      <c r="A75" s="8"/>
      <c r="B75" s="8" t="s">
        <v>104</v>
      </c>
      <c r="C75" s="8"/>
      <c r="D75" s="8"/>
      <c r="E75" s="8"/>
      <c r="F75" s="8"/>
      <c r="G75" s="15">
        <f>SUM(G5:G74)</f>
        <v>11008.62</v>
      </c>
      <c r="H75" s="15">
        <f>SUM(H5:H74)</f>
        <v>37083.065001</v>
      </c>
      <c r="I75" s="15">
        <f>SUM(I5:I74)</f>
        <v>48091.685001</v>
      </c>
      <c r="J75" s="15">
        <f>SUM(J5:J74)</f>
        <v>45925.411619</v>
      </c>
      <c r="K75" s="22">
        <f t="shared" si="4"/>
        <v>0.954955344526711</v>
      </c>
      <c r="L75" s="15">
        <f>SUM(L5:L74)</f>
        <v>1334.968801</v>
      </c>
      <c r="M75" s="24" t="s">
        <v>20</v>
      </c>
    </row>
  </sheetData>
  <mergeCells count="15">
    <mergeCell ref="A1:M1"/>
    <mergeCell ref="A2:D2"/>
    <mergeCell ref="G2:J2"/>
    <mergeCell ref="K2:M2"/>
    <mergeCell ref="G3:I3"/>
    <mergeCell ref="A3:A4"/>
    <mergeCell ref="B3:B4"/>
    <mergeCell ref="C3:C4"/>
    <mergeCell ref="D3:D4"/>
    <mergeCell ref="E3:E4"/>
    <mergeCell ref="F3:F4"/>
    <mergeCell ref="J3:J4"/>
    <mergeCell ref="K3:K4"/>
    <mergeCell ref="L3:L4"/>
    <mergeCell ref="M3:M4"/>
  </mergeCells>
  <pageMargins left="0.751388888888889" right="0.554861111111111" top="0.409027777777778" bottom="0.409027777777778" header="0.5" footer="0.5"/>
  <pageSetup paperSize="9" fitToHeight="0" orientation="landscape" horizontalDpi="600"/>
  <headerFooter/>
  <ignoredErrors>
    <ignoredError sqref="K75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附表1部门整体运行监控情况统计表</vt:lpstr>
      <vt:lpstr>附表2项目绩效运行监控情况统计表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huawei</cp:lastModifiedBy>
  <dcterms:created xsi:type="dcterms:W3CDTF">2022-01-15T17:26:00Z</dcterms:created>
  <dcterms:modified xsi:type="dcterms:W3CDTF">2026-01-15T11:27:43Z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C6C6557410AF486BA40C44824D258498_13</vt:lpwstr>
  </property>
  <property fmtid="{D5CDD505-2E9C-101B-9397-08002B2CF9AE}" pid="3" name="KSOProductBuildVer">
    <vt:lpwstr>2052-11.8.2.1132</vt:lpwstr>
  </property>
  <property fmtid="{D5CDD505-2E9C-101B-9397-08002B2CF9AE}" pid="4" name="CalculationRule">
    <vt:i4>0</vt:i4>
  </property>
</Properties>
</file>