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926" activeTab="9"/>
  </bookViews>
  <sheets>
    <sheet name="汇总表" sheetId="13" r:id="rId1"/>
    <sheet name="整体绩效评价" sheetId="12" r:id="rId2"/>
    <sheet name="1" sheetId="2" r:id="rId3"/>
    <sheet name="2" sheetId="4" r:id="rId4"/>
    <sheet name="3" sheetId="3" r:id="rId5"/>
    <sheet name="4" sheetId="6" r:id="rId6"/>
    <sheet name="5" sheetId="5" r:id="rId7"/>
    <sheet name="6" sheetId="7" r:id="rId8"/>
    <sheet name="7" sheetId="8" r:id="rId9"/>
    <sheet name="8" sheetId="9" r:id="rId10"/>
    <sheet name="9" sheetId="10" r:id="rId11"/>
    <sheet name="10" sheetId="15" r:id="rId12"/>
    <sheet name="11" sheetId="20" r:id="rId13"/>
    <sheet name="12" sheetId="1" r:id="rId14"/>
    <sheet name="13" sheetId="11" r:id="rId15"/>
    <sheet name="14" sheetId="17" r:id="rId16"/>
    <sheet name="15" sheetId="18" r:id="rId17"/>
    <sheet name="16" sheetId="19" r:id="rId18"/>
    <sheet name="17" sheetId="21" r:id="rId19"/>
    <sheet name="18" sheetId="22" r:id="rId20"/>
  </sheets>
  <definedNames>
    <definedName name="_xlnm._FilterDatabase" localSheetId="0" hidden="1">汇总表!$A$4:$N$22</definedName>
    <definedName name="_xlnm.Print_Area" localSheetId="13">'12'!$A$1:$H$25</definedName>
    <definedName name="_xlnm.Print_Area" localSheetId="6">'5'!$A$1:$H$26</definedName>
    <definedName name="_xlnm.Print_Area" localSheetId="4">'3'!$A$1:$H$27</definedName>
    <definedName name="_xlnm.Print_Area" localSheetId="3">'2'!$A$1:$H$24</definedName>
    <definedName name="_xlnm.Print_Area" localSheetId="14">'13'!$A$1:$H$22</definedName>
    <definedName name="_xlnm.Print_Area" localSheetId="2">'1'!$A$1:$H$22</definedName>
    <definedName name="_xlnm.Print_Area" localSheetId="5">'4'!$A$1:$H$24</definedName>
    <definedName name="_xlnm.Print_Area" localSheetId="7">'6'!$A$1:$H$24</definedName>
    <definedName name="_xlnm.Print_Area" localSheetId="8">'7'!$A$1:$H$23</definedName>
    <definedName name="_xlnm.Print_Area" localSheetId="9">'8'!$A$1:$H$23</definedName>
    <definedName name="_xlnm.Print_Area" localSheetId="10">'9'!$A$1:$H$22</definedName>
  </definedNames>
  <calcPr calcId="144525"/>
</workbook>
</file>

<file path=xl/sharedStrings.xml><?xml version="1.0" encoding="utf-8"?>
<sst xmlns="http://schemas.openxmlformats.org/spreadsheetml/2006/main" count="1337" uniqueCount="380">
  <si>
    <t>2021年度径河街道办事处项目绩效自评情况汇总表</t>
  </si>
  <si>
    <t>填表人：</t>
  </si>
  <si>
    <t>联系电话：</t>
  </si>
  <si>
    <t>单位：万元</t>
  </si>
  <si>
    <t>序号</t>
  </si>
  <si>
    <t>预算部门</t>
  </si>
  <si>
    <t>项目名称</t>
  </si>
  <si>
    <t>实施科室（单位）</t>
  </si>
  <si>
    <t>全年预算数</t>
  </si>
  <si>
    <t>全年
执行数</t>
  </si>
  <si>
    <t>项目自评得分</t>
  </si>
  <si>
    <t>指标偏差大或未完成原因分析（简要概述）</t>
  </si>
  <si>
    <t>年初
预算数</t>
  </si>
  <si>
    <t>年中追加数/调减数</t>
  </si>
  <si>
    <t>小计</t>
  </si>
  <si>
    <t>预算执行
（20分）</t>
  </si>
  <si>
    <t>产出指标
（40分）</t>
  </si>
  <si>
    <t>效益指标
（30分）</t>
  </si>
  <si>
    <t>满意度指标
（10分）</t>
  </si>
  <si>
    <t>合计</t>
  </si>
  <si>
    <t>武汉市东西湖区人民政府径河街道办事处</t>
  </si>
  <si>
    <t>招商引资</t>
  </si>
  <si>
    <t>经济服务办</t>
  </si>
  <si>
    <t>1.部分指标完成不理想。2.部分项目资金使用超范围。3.会计核算不规范。</t>
  </si>
  <si>
    <t>过渡费</t>
  </si>
  <si>
    <t>拆迁办</t>
  </si>
  <si>
    <t>1.会计核算不规范。2.预算编制不科学</t>
  </si>
  <si>
    <t>红色物业</t>
  </si>
  <si>
    <t>基层单位应急资金</t>
  </si>
  <si>
    <t>辖区二级单位</t>
  </si>
  <si>
    <t>1、会计核算不规范。</t>
  </si>
  <si>
    <t>人力资源和社会保障</t>
  </si>
  <si>
    <t>人社办</t>
  </si>
  <si>
    <t>小型修缮</t>
  </si>
  <si>
    <t>城建办</t>
  </si>
  <si>
    <t>退地农工生活费</t>
  </si>
  <si>
    <t>1.会计核算不规范。2.部分项目资金使用超范围</t>
  </si>
  <si>
    <t>上岗员工经费</t>
  </si>
  <si>
    <t>社区大队人员经费</t>
  </si>
  <si>
    <t>莲花湖一期还建房商服资产产权变更费用</t>
  </si>
  <si>
    <t>径河街道办事处</t>
  </si>
  <si>
    <t>政府性基金项目</t>
  </si>
  <si>
    <t>机关各科室保障运营经费</t>
  </si>
  <si>
    <t>机关各科室</t>
  </si>
  <si>
    <t>基层退休人员补助</t>
  </si>
  <si>
    <t>耕地占地税（临空港新城还建小区二期）</t>
  </si>
  <si>
    <t>径河街缴纳行政罚款费用</t>
  </si>
  <si>
    <t>2020年预算绩效管理激励性资金</t>
  </si>
  <si>
    <t>各街道（常青花园）疫情常态化精准防控工作经费</t>
  </si>
  <si>
    <t>1、会计核算不规范。2.预算执行率较低</t>
  </si>
  <si>
    <t>区政府划拨方舱医院租赁费用</t>
  </si>
  <si>
    <t>2021年度径河街道办事处整体绩效自评表</t>
  </si>
  <si>
    <t>单位名称：武汉市东西湖区人民政府径河街道办事处              填报日期：2022年4月30日</t>
  </si>
  <si>
    <t>单位名称</t>
  </si>
  <si>
    <t>基本支出总额</t>
  </si>
  <si>
    <t>项目支出总额</t>
  </si>
  <si>
    <t>预算执行
情况（万元）
（20分）</t>
  </si>
  <si>
    <t>预算数（A）</t>
  </si>
  <si>
    <t>执行数（B）</t>
  </si>
  <si>
    <t>执行率（B/A）</t>
  </si>
  <si>
    <t>得分
（20分*执行率）</t>
  </si>
  <si>
    <t>部门整体支出总额</t>
  </si>
  <si>
    <t>年度绩效目标1：
（40分）</t>
  </si>
  <si>
    <t>做好社会保障工作，及时发放二级单位经费，退休干部生活费等，保障二级单位正常运转；物业员工工资发放及时，有效排除小区物业故障，促进小区居民生活便利，提升小区治安管理，居民群众满意度达90%</t>
  </si>
  <si>
    <t>年度
绩效
目标</t>
  </si>
  <si>
    <t>一级指标</t>
  </si>
  <si>
    <t>二级指标</t>
  </si>
  <si>
    <t>三级指标</t>
  </si>
  <si>
    <t>年初目标值（A）</t>
  </si>
  <si>
    <t>实际完成值（B）</t>
  </si>
  <si>
    <t>得分</t>
  </si>
  <si>
    <t>产出
指标  （20分）</t>
  </si>
  <si>
    <t>数量指标   （10分）</t>
  </si>
  <si>
    <t>安全教育培训次数(2分）</t>
  </si>
  <si>
    <t>3次</t>
  </si>
  <si>
    <t>每季度企业安全排查次数（2分）</t>
  </si>
  <si>
    <t>≥28次</t>
  </si>
  <si>
    <t>印刷安全生产法宣传册（3分）</t>
  </si>
  <si>
    <t>3000份</t>
  </si>
  <si>
    <t>物业员工工资发放人数（3分）</t>
  </si>
  <si>
    <t>474人</t>
  </si>
  <si>
    <t>质量指标    （5分）</t>
  </si>
  <si>
    <t>每季度完成隐患排查整改率（2分）</t>
  </si>
  <si>
    <t>&gt;90%</t>
  </si>
  <si>
    <t>基层退休补助发放率（3分）</t>
  </si>
  <si>
    <t>时效指标    （5分）</t>
  </si>
  <si>
    <t>经费发放及时性（2分）</t>
  </si>
  <si>
    <t>及时</t>
  </si>
  <si>
    <t>突发事件化解及时性（3分）</t>
  </si>
  <si>
    <t>效益
指标 （15分）</t>
  </si>
  <si>
    <t>社会效益指标(15分）</t>
  </si>
  <si>
    <t>促进小区居民生活便利（4分）</t>
  </si>
  <si>
    <t>促进</t>
  </si>
  <si>
    <t>保障辖区安全生产趋势平稳发展（4分）</t>
  </si>
  <si>
    <t>平稳</t>
  </si>
  <si>
    <t>保障基层部门运转（4分）</t>
  </si>
  <si>
    <t>基本保障</t>
  </si>
  <si>
    <t>退休干部生活提升度（3分）</t>
  </si>
  <si>
    <t>有所提升</t>
  </si>
  <si>
    <t>满意度
指标  （5分）</t>
  </si>
  <si>
    <t>服务对象满意度指标（5分）</t>
  </si>
  <si>
    <t>居民群众满意度（5分）</t>
  </si>
  <si>
    <t>≥90%</t>
  </si>
  <si>
    <t>年度绩效目标2：
（40分）</t>
  </si>
  <si>
    <t>社保足额进行缴纳，保障基层干部基本待遇，确保相关补贴及时发放，提升退地人员及被搬迁户生活质量；小型修缮项目数量达60个，使辖区基础设施得到明显改善，提升居民出行便利程度；负责街道企业发展金及时发放，创造良好的营商环境，调动企业积极性，促进区域经济发展，使群众满意度达90%以上。</t>
  </si>
  <si>
    <t>过渡费发放人数 (1分）</t>
  </si>
  <si>
    <t>6000人</t>
  </si>
  <si>
    <t>修缮项目数量（2分）</t>
  </si>
  <si>
    <t>60个</t>
  </si>
  <si>
    <t>改制企业困难职工人数（1分）</t>
  </si>
  <si>
    <t>552人</t>
  </si>
  <si>
    <t>满70周岁退休职工人数（2分）</t>
  </si>
  <si>
    <t>1820人</t>
  </si>
  <si>
    <t>缴纳社保人数（2分）</t>
  </si>
  <si>
    <t>2530人</t>
  </si>
  <si>
    <t>企业扶持数量（2分）</t>
  </si>
  <si>
    <t>230个</t>
  </si>
  <si>
    <t>质量指标      （5分）</t>
  </si>
  <si>
    <t>困难救助执行率（2分）</t>
  </si>
  <si>
    <t>70周岁退休慰问执行率（2分）</t>
  </si>
  <si>
    <t>时效指标      （5分）</t>
  </si>
  <si>
    <t>社保足额缴纳及时率（2分）</t>
  </si>
  <si>
    <t>建设完工及时性（2分）</t>
  </si>
  <si>
    <t>合同资金结算及时性（1分）</t>
  </si>
  <si>
    <t>经济效益指标（5分）</t>
  </si>
  <si>
    <t>财政收入提升度（5分）</t>
  </si>
  <si>
    <t>社会效益指标  （10分）</t>
  </si>
  <si>
    <t>辖区基础设施改善（2分）</t>
  </si>
  <si>
    <t>有所改善</t>
  </si>
  <si>
    <t>提升居民出行便利程度（2分）</t>
  </si>
  <si>
    <t>提高退地农工的生活质量（2分）</t>
  </si>
  <si>
    <t>创造良好的营商环境（2分）</t>
  </si>
  <si>
    <t>改善</t>
  </si>
  <si>
    <t>促进企业发展壮大（2分）</t>
  </si>
  <si>
    <t>服务对象满意率</t>
  </si>
  <si>
    <t>总分</t>
  </si>
  <si>
    <t>偏差大或
目标未完成
原因分析</t>
  </si>
  <si>
    <t>1.部分指标完成不理想
设置31个绩效指标，4个指标未完成，偏差率12.90%，指标完成偏差最大的主要是：年初计划扶持企业数量230个，实际扶持企业51个，完成率22.17%，主要原因是部分企业未及时提交申报材料，导致扶持资金未发放；同时由于部分企业实际经营地址改变，导致不满足企业发展金发放的相关政策，故指标完成不理想。
2.项目资金管理混乱。
多个项目资金用于支付过渡费项目经费，项目经费管理混乱，主要原因是：拆迁过渡费年初预算经费不足，导致从其他项目资金列支。
3.会计核算不规范。
径河街道办事处项目资金会计核算不规范，原因是：项目资金会计核算时未按照预算公开项目名称设置，而是以支付凭证中功能分类和经济分类设置核算，导致账面项目资金核算不规范。</t>
  </si>
  <si>
    <t>改进措施及
结果应用方案</t>
  </si>
  <si>
    <t>1.下一步拟改进措施
（1）建立健全绩效目标指标体系。
根据自身项目特点，优先选择最能反映绩效管理要求的关键性指标。减除不重要的指标，增设项目资金投放比重高的业务产出指标。指标值设置需具有挑战性和适当压力性。
（2）提高项目资金的管理。
把绩效评价结果作为本年度预算调整和下年度资金安排、预算编制的重要依据，细化预算指标，规范资金支出明细，监控项目支出内容，增强预算对项目支出的约束力，避免出现项目资金使用超范围情况。
（3）进一步优化和改善记账方式。
将原有做账方式根据预算项目名称进行调整，细分到各科室及预算项目，使账面执行数与预算项目执行数相对应，进一步优化和改善记账方式，同时对各个科室申报的年度绩效目标进行监控，使绩效指标与实际工作结合更为紧密。</t>
  </si>
  <si>
    <t>单位主要负责人
签批意见</t>
  </si>
  <si>
    <t>签名：               
                                                年    月     日</t>
  </si>
  <si>
    <t>备注：
1.预算执行情况口径：预算数为调整后财政资金总额（包括上年结余结转），执行数为资金使用单位财政资金实际支出数。
2.定量指标完成数汇总原则：绝对值直接累加计算，相对值按照资金额度加权平均计算。定量指标计分原则：正向指标（即目标值为≥X,得分=权重*B/A），反向指标（即目标值为≤X，得分=权重*A/B），得分不得突破权重总额。定量指标先汇总完成数，再计算得分。
3.定性指标计分原则：达成预期指标、部分达成预期指标并具有一定效果、未达成预期指标且效果较差三档，分别按照该指标对应分值区间100-80%（含80%）、80-50%（含50%）、50-0%合理确定分值。汇总时，以资金额度为权重，对分值进行加权平均计算。
4.基于经济性和必要性等因素考虑，满意度指标暂可不作为必评指标。</t>
  </si>
  <si>
    <t>2021年度招商引资项目绩效自评表</t>
  </si>
  <si>
    <t>单位名称：武汉市东西湖区人民政府径河街道办事处          填报日期：2022年4月30日</t>
  </si>
  <si>
    <t>主管部门</t>
  </si>
  <si>
    <t>项目实施单位</t>
  </si>
  <si>
    <t>项目类别</t>
  </si>
  <si>
    <r>
      <rPr>
        <sz val="10.5"/>
        <color theme="1"/>
        <rFont val="宋体"/>
        <charset val="134"/>
      </rPr>
      <t xml:space="preserve">1、部门预算项目   </t>
    </r>
    <r>
      <rPr>
        <sz val="10.5"/>
        <color indexed="8"/>
        <rFont val="Wingdings 2"/>
        <charset val="2"/>
      </rPr>
      <t>R</t>
    </r>
    <r>
      <rPr>
        <sz val="10.5"/>
        <color theme="1"/>
        <rFont val="宋体"/>
        <charset val="134"/>
      </rPr>
      <t xml:space="preserve">   2、区直专项   □</t>
    </r>
  </si>
  <si>
    <t>项目属性</t>
  </si>
  <si>
    <r>
      <rPr>
        <sz val="10.5"/>
        <color theme="1"/>
        <rFont val="宋体"/>
        <charset val="134"/>
      </rPr>
      <t xml:space="preserve">1、持续性项目     </t>
    </r>
    <r>
      <rPr>
        <sz val="10.5"/>
        <color indexed="8"/>
        <rFont val="Wingdings 2"/>
        <charset val="2"/>
      </rPr>
      <t>R</t>
    </r>
    <r>
      <rPr>
        <sz val="10.5"/>
        <color theme="1"/>
        <rFont val="宋体"/>
        <charset val="134"/>
      </rPr>
      <t xml:space="preserve">   2、新增性项目 □</t>
    </r>
  </si>
  <si>
    <t>项目类型</t>
  </si>
  <si>
    <r>
      <rPr>
        <sz val="10.5"/>
        <color theme="1"/>
        <rFont val="宋体"/>
        <charset val="134"/>
      </rPr>
      <t xml:space="preserve">1、常年性项目     </t>
    </r>
    <r>
      <rPr>
        <sz val="10.5"/>
        <color indexed="8"/>
        <rFont val="Wingdings 2"/>
        <charset val="2"/>
      </rPr>
      <t>R</t>
    </r>
    <r>
      <rPr>
        <sz val="10.5"/>
        <color theme="1"/>
        <rFont val="宋体"/>
        <charset val="134"/>
      </rPr>
      <t xml:space="preserve">   2、延续性项目 □      3、一次性项目 □</t>
    </r>
  </si>
  <si>
    <t>年度财政资金总额</t>
  </si>
  <si>
    <r>
      <rPr>
        <sz val="10.5"/>
        <color theme="1"/>
        <rFont val="宋体"/>
        <charset val="134"/>
      </rPr>
      <t>年度
绩效
目标
（</t>
    </r>
    <r>
      <rPr>
        <sz val="10"/>
        <color indexed="8"/>
        <rFont val="宋体"/>
        <charset val="134"/>
      </rPr>
      <t>80</t>
    </r>
    <r>
      <rPr>
        <sz val="10.5"/>
        <color theme="1"/>
        <rFont val="宋体"/>
        <charset val="134"/>
      </rPr>
      <t>分）</t>
    </r>
  </si>
  <si>
    <t>数量指标  （20分）</t>
  </si>
  <si>
    <t>扶持企业数量 （20分）</t>
  </si>
  <si>
    <t>质量指标 （10分）</t>
  </si>
  <si>
    <t>资金拨付合规性（5分）</t>
  </si>
  <si>
    <t>合规</t>
  </si>
  <si>
    <t>资金核算规范性（5分）</t>
  </si>
  <si>
    <t>规范</t>
  </si>
  <si>
    <t>部分规范</t>
  </si>
  <si>
    <t>时效指标  （10分）</t>
  </si>
  <si>
    <t>拨付企业发展金及时性（10分）</t>
  </si>
  <si>
    <t>经济效益指标 （10分）</t>
  </si>
  <si>
    <t>财政收入提升度（10分）</t>
  </si>
  <si>
    <t>社会效益指标  （20分）</t>
  </si>
  <si>
    <t>创造良好的营商环境           （10分）</t>
  </si>
  <si>
    <t>促进企业发展壮大  （10分）</t>
  </si>
  <si>
    <t>满意度
指标
（10分）</t>
  </si>
  <si>
    <t>服务对象满意度指标（10分）</t>
  </si>
  <si>
    <t>扶持企业满意度</t>
  </si>
  <si>
    <t>1.部分指标完成不理想。
设置8个指标，2个指标未完成，偏差率25.00%，主要是：年初计划扶持企业数量230个，实际扶持企业51个，完成率22.17%，主要原因是部分企业未及时提交申报材料，导致扶持资金未发放；同时由于部分企业实际经营地址改变，导致不满足企业发展金发放的相关政策，故指标完成不理想。
2.部分项目资金使用超范围。
部分企业发展金资金用于支付拆迁公司垫付过渡费，与项目计划支出内容不一致，主要原因是：2021年度过渡费经费不足，部分企业发展金资金垫付过渡费。
3.会计核算不规范。
径河街道办事处项目资金会计核算不规范，原因是：项目资金会计核算时未按照预算公开项目名称设置，而是以支付凭证中功能分类和经济分类设置核算，导致账面项目资金核算不规范。</t>
  </si>
  <si>
    <t>1.下一步拟改进措施
（1）建立健全绩效目标指标体系。
根据自身项目特点，优先选择最能反映绩效管理要求的关键性指标，减除不重要的指标，增设项目资金投放比重高的业务产出指标，指标值设置需具有实际可操作性，同时。同时，充分考虑相关因素，调整相关指标目标值。
（2）提高项目资金的管理。
把绩效评价结果作为本年度预算调整和下年度资金安排、预算编制的重要依据，细化预算指标，规范资金支出明细，监控项目支出内容，增强预算对项目支出的约束力，避免出现项目资金使用超范围情况。
（3）进一步优化和改善记账方式。
将原有做账方式根据预算项目名称进行调整，细分到各科室及预算项目，使账面执行数与预算项目执行数相对应，进一步优化和改善记账方式，同时对各个科室申报的年度绩效目标进行监控，使绩效指标与实际工作结合更为紧密。</t>
  </si>
  <si>
    <t xml:space="preserve">    
                         签名：               
                                                年    月     日</t>
  </si>
  <si>
    <t>2021年度过渡费项目绩效自评表</t>
  </si>
  <si>
    <t>发放过渡费户数（10分）</t>
  </si>
  <si>
    <t>6000户</t>
  </si>
  <si>
    <t>补助人员建档完成率（10分）</t>
  </si>
  <si>
    <t>质量指标  （10分）</t>
  </si>
  <si>
    <t>补助资金发放标准合规（5分）</t>
  </si>
  <si>
    <t>不规范</t>
  </si>
  <si>
    <t>补助资金发放及时性 
（10分）</t>
  </si>
  <si>
    <t>社会效益指标 （30分）</t>
  </si>
  <si>
    <t>保障被搬迁户过渡期生活质量（15分）</t>
  </si>
  <si>
    <t>保障</t>
  </si>
  <si>
    <t>促进街区城镇化建设（15分）</t>
  </si>
  <si>
    <t>受惠群众满意度（10分）</t>
  </si>
  <si>
    <t>1.会计核算不规范
径河街道办事处项目资金会计核算不规范，原因是：项目资金会计核算时未按照预算公开项目名称设置，而是以支付凭证中功能分类和经济分类设置核算，导致账面项目资金核算不规范。
2.预算编制不科学
该项目账面执行数比支付系统中实际执行数高，原因是：本年度预算金额是依据前两年度项目经费实际支出情况，结合本年度经费支出进度，今年支付过渡费的户数增加，导致预算金额不足。</t>
  </si>
  <si>
    <t xml:space="preserve">
1.进一步优化和改善记账方式
将原有做账方式根据预算项目名称进行调整，细分到各科室及预算项目，使账面执行数与预算项目执行数相对应，进一步优化和改善记账方式，同时对各个科室申报的年度绩效目标进行监控，使绩效指标与实际工作结合更为紧密。
2.科学合理编制部门预算
把绩效评价结果作为本年度预算调整和下年度资金安排、预算编制的重要依据，细化预算指标，科学合理编制部门预算，推进预算编制科学化、准确化。年度预算执行中，根据实际情况，定期做好预算执行分析，掌握预算执行进度，及时找出预算实际执行情况与预算目标之间存在的差距，纠正偏差，及时追加预算资金。</t>
  </si>
  <si>
    <t>2021年度红色物业项目绩效自评表</t>
  </si>
  <si>
    <r>
      <rPr>
        <sz val="10.5"/>
        <color theme="1"/>
        <rFont val="宋体"/>
        <charset val="134"/>
      </rPr>
      <t xml:space="preserve">1、部门预算项目   </t>
    </r>
    <r>
      <rPr>
        <sz val="10.5"/>
        <color theme="1"/>
        <rFont val="Wingdings 2"/>
        <charset val="134"/>
      </rPr>
      <t>R</t>
    </r>
    <r>
      <rPr>
        <sz val="10.5"/>
        <color theme="1"/>
        <rFont val="宋体"/>
        <charset val="134"/>
      </rPr>
      <t xml:space="preserve">   2、区直专项   □</t>
    </r>
  </si>
  <si>
    <r>
      <rPr>
        <sz val="10.5"/>
        <color theme="1"/>
        <rFont val="宋体"/>
        <charset val="134"/>
      </rPr>
      <t xml:space="preserve">1、持续性项目     </t>
    </r>
    <r>
      <rPr>
        <sz val="10.5"/>
        <color theme="1"/>
        <rFont val="Wingdings 2"/>
        <charset val="134"/>
      </rPr>
      <t>R</t>
    </r>
    <r>
      <rPr>
        <sz val="10.5"/>
        <color theme="1"/>
        <rFont val="宋体"/>
        <charset val="134"/>
      </rPr>
      <t xml:space="preserve">   2、新增性项目 □</t>
    </r>
  </si>
  <si>
    <r>
      <rPr>
        <sz val="10.5"/>
        <color theme="1"/>
        <rFont val="宋体"/>
        <charset val="134"/>
      </rPr>
      <t xml:space="preserve">1、常年性项目     </t>
    </r>
    <r>
      <rPr>
        <sz val="10.5"/>
        <color theme="1"/>
        <rFont val="Wingdings 2"/>
        <charset val="134"/>
      </rPr>
      <t>R</t>
    </r>
    <r>
      <rPr>
        <sz val="10.5"/>
        <color theme="1"/>
        <rFont val="宋体"/>
        <charset val="134"/>
      </rPr>
      <t xml:space="preserve">   2、延续性项目 □      3、一次性项目 □</t>
    </r>
  </si>
  <si>
    <r>
      <rPr>
        <sz val="10.5"/>
        <color theme="1"/>
        <rFont val="宋体"/>
        <charset val="134"/>
      </rPr>
      <t>年度
绩效
目标
（</t>
    </r>
    <r>
      <rPr>
        <sz val="10"/>
        <color theme="1"/>
        <rFont val="宋体"/>
        <charset val="134"/>
      </rPr>
      <t>80</t>
    </r>
    <r>
      <rPr>
        <sz val="10.5"/>
        <color theme="1"/>
        <rFont val="宋体"/>
        <charset val="134"/>
      </rPr>
      <t>分）</t>
    </r>
  </si>
  <si>
    <t>数量指标（20分）</t>
  </si>
  <si>
    <t>涉及服务社区个数  （5分）</t>
  </si>
  <si>
    <t>5个</t>
  </si>
  <si>
    <t>管理员工工资发放人数（5分）</t>
  </si>
  <si>
    <t>14人</t>
  </si>
  <si>
    <t>物业员工工资发放人数（5分）</t>
  </si>
  <si>
    <t>大学生工资发放人数（5分）</t>
  </si>
  <si>
    <t>28人</t>
  </si>
  <si>
    <t>质量指标（10分）</t>
  </si>
  <si>
    <t>红色物业项目资金使用的合规性（5分）</t>
  </si>
  <si>
    <t>时效指标（10分）</t>
  </si>
  <si>
    <t>物业故障处置及时性  （5分）</t>
  </si>
  <si>
    <t>工资发放及时性 （5分）</t>
  </si>
  <si>
    <t>促进小区居民生活便利（10分）</t>
  </si>
  <si>
    <t>降低消防安全事故       （10分）</t>
  </si>
  <si>
    <t>不发生</t>
  </si>
  <si>
    <t>提升小区治安管理  （10分）</t>
  </si>
  <si>
    <t>提升</t>
  </si>
  <si>
    <t>小区居民满意度（10分）</t>
  </si>
  <si>
    <t>1.会计核算不规范
径河街道办事处项目资金会计核算不规范，原因是：项目资金会计核算时未按照预算公开项目名称设置，而是以支付凭证中功能分类和经济分类设置核算，导致账面项目资金核算不规范。
2.预算编制不科学
该项目账面执行数比支付系统中实际执行数高，原因是：本年度预算金额是依据前两年度项目经费实际支出情况，结合本年度经费支出进度，今年服务社区增加，导致预算金额不足。</t>
  </si>
  <si>
    <t>1.进一步优化和改善记账方式
将原有做账方式根据预算项目名称进行调整，细分到各科室及预算项目，使账面执行数与预算项目执行数相对应，进一步优化和改善记账方式，同时对各个科室申报的年度绩效目标进行监控，使绩效指标与实际工作结合更为紧密。
2.科学合理编制部门预算
把绩效评价结果作为本年度预算调整和下年度资金安排、预算编制的重要依据，细化预算指标，科学合理编制部门预算，推进预算编制科学化、准确化。年度预算执行中，根据实际情况，定期做好预算执行分析，掌握预算执行进度，及时找出预算实际执行情况与预算目标之间存在的差距，纠正偏差，及时追加预算资金。</t>
  </si>
  <si>
    <t>2021年度基层单位应急资金项目绩效自评表</t>
  </si>
  <si>
    <t xml:space="preserve">径河街道办事处 </t>
  </si>
  <si>
    <t>数量指标 （20分）</t>
  </si>
  <si>
    <t>应对突发事件落实率（7分）</t>
  </si>
  <si>
    <t>志愿者补贴资金发放完成率（7分）</t>
  </si>
  <si>
    <t>沟渠清理次数（6分）</t>
  </si>
  <si>
    <t>2次</t>
  </si>
  <si>
    <t>资金使用合规性         （10分）</t>
  </si>
  <si>
    <t>突发事件化解及时性
（5分）</t>
  </si>
  <si>
    <t>志愿者补贴发放及时性（5分）</t>
  </si>
  <si>
    <t>社会效益指标 （20分）</t>
  </si>
  <si>
    <t>维护社会稳定 （10分）</t>
  </si>
  <si>
    <t>稳定</t>
  </si>
  <si>
    <t>降低雷雨天气洪涝发生 （10分）</t>
  </si>
  <si>
    <t>生态效益指标 （10分）</t>
  </si>
  <si>
    <t>辖区环境改善度 
（10分）</t>
  </si>
  <si>
    <t>明显</t>
  </si>
  <si>
    <t>群众满意度（10分）</t>
  </si>
  <si>
    <t xml:space="preserve">1.会计核算不规范
径河街道办事处项目资金会计核算不规范，原因是：项目资金会计核算时未按照预算公开项目名称设置，而是以支付凭证中功能分类和经济分类设置核算，导致账面项目资金核算不规范。                                                           </t>
  </si>
  <si>
    <t xml:space="preserve">1.进一步优化和改善记账方式
将原有做账方式根据预算项目名称进行调整，细分到各科室及预算项目，使账面执行数与预算项目执行数相对应，进一步优化和改善记账方式，同时对各个科室申报的年度绩效目标进行监控，使绩效指标与实际工作结合更为紧密。
                                    </t>
  </si>
  <si>
    <t>2021年度人力资源和社会保障项目绩效自评表</t>
  </si>
  <si>
    <t>辖区70岁以上老人慰问人（5分）</t>
  </si>
  <si>
    <t>缴纳社会保险人数（5分）</t>
  </si>
  <si>
    <t>发放改制企业职工生活困难救助金人数（5分）</t>
  </si>
  <si>
    <t>发放劳动监察协管员人数（5分）</t>
  </si>
  <si>
    <t>8人</t>
  </si>
  <si>
    <t>15人</t>
  </si>
  <si>
    <t>困难救助执行率（3分）</t>
  </si>
  <si>
    <t>慰问费执行率  （3分）</t>
  </si>
  <si>
    <t>资金核算规范性（4分）</t>
  </si>
  <si>
    <t>社保足额缴纳及时率 （10分）</t>
  </si>
  <si>
    <t>改善改制企业困难职工生活质量（15分）</t>
  </si>
  <si>
    <t>提高员工的社会基本保障（15分）</t>
  </si>
  <si>
    <t>提高</t>
  </si>
  <si>
    <t>服务对象满意度（10分）</t>
  </si>
  <si>
    <t>1.会计核算不规范
径河街道办事处项目资金会计核算不规范，原因是：项目资金会计核算时未按照预算公开项目名称设置，而是以支付凭证中功能分类和经济分类设置核算，导致账面项目资金核算不规范。
2.预算编制不科学。
该项目账面执行数高于支付系统执行数，主要原因是：发放改制企业职工生活困难救助金552人和辖区70岁以上老人慰问资金占用了其他项目经费，未及时追加预算资金。</t>
  </si>
  <si>
    <t>1.下一步拟改进措施
（1）进一步优化和改善记账方式
将原有做账方式根据预算项目名称进行调整，细分到各科室及预算项目，使账面执行数与预算项目执行数相对应，进一步优化和改善记账方式，同时对各个科室申报的年度绩效目标进行监控，使绩效指标与实际工作结合更为紧密。
（2）科学合理编制部门预算
把绩效评价结果作为本年度预算调整和下年度资金安排、预算编制的重要依据，细化预算指标，科学合理编制部门预算，推进预算编制科学化、准确化。年度预算执行中，根据实际情况，定期做好预算执行分析，掌握预算执行进度，及时找出预算实际执行情况与预算目标之间存在的差距，纠正偏差，及时追加预算资金。</t>
  </si>
  <si>
    <t>2021年度小型修缮项目绩效自评表</t>
  </si>
  <si>
    <t>修缮项目数量 （20分）</t>
  </si>
  <si>
    <t>40个</t>
  </si>
  <si>
    <t>修缮项目维修完成率     （5分）</t>
  </si>
  <si>
    <t>资金使用合规性         （5分）</t>
  </si>
  <si>
    <t>建设完工及时性（5分）</t>
  </si>
  <si>
    <t>合同资金结算及时性（5分）</t>
  </si>
  <si>
    <t>提升居民出行便利程度（10分）</t>
  </si>
  <si>
    <t>基础设施改善度（10分）</t>
  </si>
  <si>
    <t>辖区环境质量提升度 
（10分）</t>
  </si>
  <si>
    <t>辖区群众满意度（10分）</t>
  </si>
  <si>
    <t>≥85%</t>
  </si>
  <si>
    <t xml:space="preserve">1.会计核算不规范
径河街道办事处项目资金会计核算不规范，原因是：项目资金会计核算时未按照预算公开项目名称设置，而是以支付凭证中功能分类和经济分类设置核算，导致账面项目资金核算不规范。
2.预算编制不科学
2021年度小型修缮项目年初预算2,000.00万元，执行数994.50万元，执行率49.73%,执行率偏低，主要原因是：因为疫情的影响，部分项目开展的时间较晚，故1000万元的单位往来资金未使用，导致执行率偏低。                                                            </t>
  </si>
  <si>
    <t xml:space="preserve">1.下一步拟改进措施
（1）进一步优化和改善记账方式
将原有做账方式根据预算项目名称进行调整，细分到各科室及预算项目，使账面执行数与预算项目执行数相对应，进一步优化和改善记账方式，同时对各个科室申报的年度绩效目标进行监控，使绩效指标与实际工作结合更为紧密。
（2）科学合理编制部门预算
把绩效评价结果作为本年度预算调整和下年度资金安排、预算编制的重要依据，细化预算指标，科学合理编制部门预算，推进预算编制科学化、准确化。年度预算执行中，根据实际情况，定期做好预算执行分析，掌握预算执行进度，及时找出预算实际执行情况与预算目标之间存在的差距，纠正偏差，及时追加预算资金。                                          </t>
  </si>
  <si>
    <t>2021年度退地农工生活费项目绩效自评表</t>
  </si>
  <si>
    <t>生活费发放人数（20分）</t>
  </si>
  <si>
    <t>6571人</t>
  </si>
  <si>
    <t>生活费发放率      （5分）</t>
  </si>
  <si>
    <t>≥95%</t>
  </si>
  <si>
    <t>资金核算规范性         （5分）</t>
  </si>
  <si>
    <t>费用发放及时性（10分）</t>
  </si>
  <si>
    <t>提高退地农工的生活质量（15分）</t>
  </si>
  <si>
    <t>维护社会稳定（15分）</t>
  </si>
  <si>
    <t>保持稳定</t>
  </si>
  <si>
    <t>1.会计核算不规范
径河街道办事处项目资金会计核算不规范，原因是：项目资金会计核算时未按照预算公开项目名称设置，而是以支付凭证中功能分类和经济分类设置核算，导致账面项目资金核算不规范。
2.部分项目资金使用超范围
该项目有部分经费用于拆建公司四季度过渡费和辖区二级单位大队第四季度过渡费以及辖区二级单位工资，存在项目资金混用的情况，其原因为：本年度预算金额是依据前两年度项目经费实际支出情况，结合本年度经费支出进度，今年生活费发放人数减少，过渡费项目资金不足，垫付了过渡费经费。</t>
  </si>
  <si>
    <t>1.进一步拟改措施
（1）进一步优化和改善记账方式
将原有做账方式根据预算项目名称进行调整，细分到各科室及预算项目，使账面执行数与预算项目执行数相对应，进一步优化和改善记账方式，同时对各个科室申报的年度绩效目标进行监控，使绩效指标与实际工作结合更为紧密。
（2）提高项目资金的管理
把绩效评价结果作为本年度预算调整和下年度资金安排、预算编制的重要依据，细化预算指标，规范资金支出明细，监控项目支出内容，增强预算对项目支出的约束力，避免出现项目资金使用超范围情况。</t>
  </si>
  <si>
    <t>2021年度上岗员工经费项目绩效自评表</t>
  </si>
  <si>
    <t>数量指标 （10分）</t>
  </si>
  <si>
    <t>上岗员工经费发放人数（10分）</t>
  </si>
  <si>
    <t>472人</t>
  </si>
  <si>
    <t>质量指标 （20分）</t>
  </si>
  <si>
    <t>工资发放率 （10分）</t>
  </si>
  <si>
    <t>资金核算规范性       （10分）</t>
  </si>
  <si>
    <t>工资发放及时性（10分）</t>
  </si>
  <si>
    <t>提高上岗员工生活质量（15分）</t>
  </si>
  <si>
    <t>1.会计核算不规范
径河街道办事处项目资金会计核算不规范，原因是：项目资金会计核算时未按照预算公开项目名称设置，而是以支付凭证中功能分类和经济分类设置核算，导致账面项目资金核算不规范。
2.项目资金使用超范围
该项目经费全部用于支付拆建公司四季度过渡费和石家坡大队第四季度过渡费、70岁以上退休职工春节慰问费和改制企业生活困难人员救助金等，存在项目资金混用的情况。</t>
  </si>
  <si>
    <t>2021年度社区大队人员经费项目绩效自评表</t>
  </si>
  <si>
    <t>基层人员工资发放人数（20分）</t>
  </si>
  <si>
    <t>687人</t>
  </si>
  <si>
    <t>餐费报销合规性         （5分）</t>
  </si>
  <si>
    <t>保证基层人员生活    （15分）</t>
  </si>
  <si>
    <t>1.会计核算不规范
径河街道办事处项目资金会计核算不规范，原因是：项目资金会计核算时未按照预算公开项目名称设置，而是以支付凭证中功能分类和经济分类设置核算，导致账面项目资金核算不规范。
2.部分项目资金使用超范围
该项目经费部分用于支付拆建公司和部分大队第四季度过渡费，存在项目资金混用的情况，其原因为：本年度预算金额是依据前两年度项目经费实际支出情况，结合本年度经费支出进度，过渡费经费项目预算金额不足，故垫付部分经费。</t>
  </si>
  <si>
    <t>2021年度莲花湖一期还建房商服资产产权变更费用项目绩效自评表</t>
  </si>
  <si>
    <r>
      <rPr>
        <sz val="10.5"/>
        <color theme="1"/>
        <rFont val="宋体"/>
        <charset val="134"/>
      </rPr>
      <t xml:space="preserve">1、持续性项目     □   2、新增性项目 </t>
    </r>
    <r>
      <rPr>
        <sz val="10.5"/>
        <color theme="1"/>
        <rFont val="Wingdings 2"/>
        <charset val="134"/>
      </rPr>
      <t>R</t>
    </r>
  </si>
  <si>
    <r>
      <rPr>
        <sz val="10.5"/>
        <color theme="1"/>
        <rFont val="宋体"/>
        <charset val="134"/>
      </rPr>
      <t xml:space="preserve">1、常年性项目     □   2、延续性项目 □      3、一次性项目 </t>
    </r>
    <r>
      <rPr>
        <sz val="10.5"/>
        <color theme="1"/>
        <rFont val="Wingdings 2"/>
        <charset val="134"/>
      </rPr>
      <t>R</t>
    </r>
  </si>
  <si>
    <t>莲花湖一期还建楼门面各项税费缴纳率（10分）</t>
  </si>
  <si>
    <t>缴纳税费的种类（10分）</t>
  </si>
  <si>
    <t>不合规</t>
  </si>
  <si>
    <t>税费缴纳及时性（10分）</t>
  </si>
  <si>
    <t>增加政府收入（30分）</t>
  </si>
  <si>
    <t>增加</t>
  </si>
  <si>
    <t>满意度（10分）</t>
  </si>
  <si>
    <t xml:space="preserve">1.会计核算不规范
径河街道办事处项目资金会计核算不规范，原因是：项目资金会计核算时未按照预算公开项目名称设置，而是以支付凭证中功能分类和经济分类设置核算，导致账面项目资金核算不规范。
2.预算编制不科学
经查账面执行数高于支付令明细金额，主要原因是：水务局把莲花湖一期11栋/单元1层（7）商号土地证增值税税率计算错误，导致账面执行数高于支付令明细金额，差额部分在其他项目经费列支。                                                              </t>
  </si>
  <si>
    <t xml:space="preserve">1.进一步拟改措施
（1）进一步优化和改善记账方式
将原有做账方式根据预算项目名称进行调整，细分到各科室及预算项目，使账面执行数与预算项目执行数相对应，进一步优化和改善记账方式，同时对各个科室申报的年度绩效目标进行监控，使绩效指标与实际工作结合更为紧密。
（2）科学合理编制部门预算
把绩效评价结果作为本年度预算调整和下年度资金安排、预算编制的重要依据，细化预算指标，科学合理编制部门预算，推进预算编制科学化、准确化。年度预算执行中，根据实际情况，定期做好预算执行分析，掌握预算执行进度，及时找出预算实际执行情况与预算目标之间存在的差距，纠正偏差，及时追加预算资金。                            </t>
  </si>
  <si>
    <t>2021年度政府性基金项目绩效自评表</t>
  </si>
  <si>
    <r>
      <rPr>
        <sz val="10.5"/>
        <color theme="1"/>
        <rFont val="宋体"/>
        <charset val="134"/>
      </rPr>
      <t xml:space="preserve">1、常年性项目     □   2、延续性项目 </t>
    </r>
    <r>
      <rPr>
        <sz val="10.5"/>
        <color theme="1"/>
        <rFont val="Wingdings 2"/>
        <charset val="134"/>
      </rPr>
      <t>R</t>
    </r>
    <r>
      <rPr>
        <sz val="10.5"/>
        <color theme="1"/>
        <rFont val="宋体"/>
        <charset val="134"/>
      </rPr>
      <t xml:space="preserve">      3、一次性项目 □</t>
    </r>
  </si>
  <si>
    <t>春雨工业园区域项目搬迁退地补偿款支付率（5分）</t>
  </si>
  <si>
    <t>稻香苑二期项目第三期还建BT回购资金及利息资金支付率（5分）</t>
  </si>
  <si>
    <t>华润啤酒片旧城改建项目投资主体垫付征收补偿款资金支付率（5分）</t>
  </si>
  <si>
    <t>三店老集镇A区还建楼项目工程进度款资金支付率（5分）</t>
  </si>
  <si>
    <t>质量指标   （10分）</t>
  </si>
  <si>
    <t>资金核算规范性  （10分）</t>
  </si>
  <si>
    <t>资金支付及时性（10分）</t>
  </si>
  <si>
    <t>解决住房问题（15分）</t>
  </si>
  <si>
    <t>有所解决</t>
  </si>
  <si>
    <t>推动径河街集镇建设，优化径河街的市容市貌（15分）</t>
  </si>
  <si>
    <t>1.会计核算不规范
径河街道办事处项目资金会计核算不规范，原因是：项目资金会计核算时未按照预算公开项目名称设置，而是以支付凭证中功能分类和经济分类设置核算，导致账面项目资金核算不规范。
2、项目资金使用超范围
项目资金使用超范围，存在项目资金混用的情况，如：华润置地垫付补偿款964.00万元在“海景北、电梨党员群众服务中心项目工程及二类费用”项目资金中列支，其原因为：部分项目资金以前年度已垫付，2021年度申请的指标金额才下达。</t>
  </si>
  <si>
    <t>1.进一步拟改措施
（1）进一步优化和改善记账方式
将原有做账方式根据预算项目名称进行调整，细分到各科室及预算项目，使账面执行数与预算项目执行数相对应，进一步优化和改善记账方式，同时对各个科室申报的年度绩效目标进行监控，使绩效指标与实际工作结合更为紧密。
（2）提高项目资金的管理。
把绩效评价结果作为本年度预算调整和下年度资金安排、预算编制的重要依据，细化预算指标，规范资金支出明细，监控项目支出内容，增强预算对项目支出的约束力，避免出现项目资金使用超范围情况。</t>
  </si>
  <si>
    <t>2021年度机关各科室保障运营经费项目绩效自评表</t>
  </si>
  <si>
    <t>单位名称：武汉市东西湖区人民政府径河街道办事处          填报日期：2022年4月8日</t>
  </si>
  <si>
    <t>做好河湖治理、保洁工作（6分）</t>
  </si>
  <si>
    <t>≥10次</t>
  </si>
  <si>
    <t>做好困难户宣传、慰问工作（7分）</t>
  </si>
  <si>
    <t>≥3次</t>
  </si>
  <si>
    <t>科普政策宣传、安全宣传、培训（7分）</t>
  </si>
  <si>
    <t>项目资金使用的合规性（10分）</t>
  </si>
  <si>
    <t>部分合规</t>
  </si>
  <si>
    <t>服务项目支付及时性（5分）</t>
  </si>
  <si>
    <t>耗损装备及时更新（5分）</t>
  </si>
  <si>
    <t>社会效益指标 （10分）</t>
  </si>
  <si>
    <t>保障辖区安全生产趋势平稳发展  （10分）</t>
  </si>
  <si>
    <t>生态效益指标  （20分）</t>
  </si>
  <si>
    <t>河湖沟渠畅通度                  （10分）</t>
  </si>
  <si>
    <t>绿色生态环境改善度               （10分）</t>
  </si>
  <si>
    <t>群众满意度                        （10分）</t>
  </si>
  <si>
    <t xml:space="preserve">1.会计核算不规范
径河街道办事处项目资金会计核算不规范，原因是：项目资金会计核算时未按照预算公开项目名称设置，而是以支付凭证中功能分类和经济分类设置核算，导致账面项目资金核算不规范。
                                                            </t>
  </si>
  <si>
    <t>2021年度基层退休人员补助项目绩效自评表</t>
  </si>
  <si>
    <t>100%%</t>
  </si>
  <si>
    <t>基层退休人员补助发放人数（20分）</t>
  </si>
  <si>
    <t>230人</t>
  </si>
  <si>
    <t>工资发放率        （5分）</t>
  </si>
  <si>
    <t>补助发放及时性（10分）</t>
  </si>
  <si>
    <t>保证基层退休人员生活（15分）</t>
  </si>
  <si>
    <t>2021年度耕地占地税（临空港新城还建小区二期）项目绩效自评表</t>
  </si>
  <si>
    <t>临空港新城还建小区二期耕地占用税缴纳率（20分）</t>
  </si>
  <si>
    <t>缴税及时性（10分）</t>
  </si>
  <si>
    <t>增加政府税收收入 （30分）</t>
  </si>
  <si>
    <t>2021年度径河街缴纳行政罚款费用项目绩效自评表</t>
  </si>
  <si>
    <t>缴纳行政罚款完成率（20分）</t>
  </si>
  <si>
    <t>罚款缴纳及时性（10分）</t>
  </si>
  <si>
    <t>增加政府收入</t>
  </si>
  <si>
    <t>2021年度2020年预算绩效管理激励性资金项目绩效自评表</t>
  </si>
  <si>
    <t>绩效评价预算项目数量（10分）</t>
  </si>
  <si>
    <t>绩效评价工作完成率（10分）</t>
  </si>
  <si>
    <t>绩效评价工作完成及时性（10分）</t>
  </si>
  <si>
    <t>可持续影响指标   （30分）</t>
  </si>
  <si>
    <t>建立健全指标体系（30分）</t>
  </si>
  <si>
    <t>满意度指标（10分）</t>
  </si>
  <si>
    <t>2021年度各街道（常青花园）疫情常态化精准防控工作经费项目自评表</t>
  </si>
  <si>
    <r>
      <rPr>
        <sz val="10.5"/>
        <color theme="1"/>
        <rFont val="宋体"/>
        <charset val="134"/>
      </rPr>
      <t xml:space="preserve">1、部门预算项目   </t>
    </r>
    <r>
      <rPr>
        <sz val="10.5"/>
        <color theme="1"/>
        <rFont val="Wingdings 2"/>
        <charset val="134"/>
      </rPr>
      <t xml:space="preserve"> R</t>
    </r>
    <r>
      <rPr>
        <sz val="10.5"/>
        <color theme="1"/>
        <rFont val="宋体"/>
        <charset val="134"/>
      </rPr>
      <t xml:space="preserve">  2、区直专项   □</t>
    </r>
  </si>
  <si>
    <r>
      <rPr>
        <sz val="10.5"/>
        <color theme="1"/>
        <rFont val="宋体"/>
        <charset val="134"/>
      </rPr>
      <t xml:space="preserve">1、常年性项目     </t>
    </r>
    <r>
      <rPr>
        <sz val="10.5"/>
        <color theme="1"/>
        <rFont val="Wingdings 2"/>
        <charset val="134"/>
      </rPr>
      <t xml:space="preserve"> </t>
    </r>
    <r>
      <rPr>
        <sz val="10.5"/>
        <color theme="1"/>
        <rFont val="宋体"/>
        <charset val="134"/>
      </rPr>
      <t xml:space="preserve">□   2、延续性项目 □      3、一次性项目 </t>
    </r>
    <r>
      <rPr>
        <sz val="10.5"/>
        <color theme="1"/>
        <rFont val="Wingdings 2"/>
        <charset val="134"/>
      </rPr>
      <t>R</t>
    </r>
  </si>
  <si>
    <t>年度
绩效
目标
（80分）</t>
  </si>
  <si>
    <t>防疫宣传覆盖率  （20分）</t>
  </si>
  <si>
    <t xml:space="preserve">  资金核算规范性（10分）</t>
  </si>
  <si>
    <t>疫情防控及时性（10分）</t>
  </si>
  <si>
    <t>社会效益指标   （30分）</t>
  </si>
  <si>
    <t>有效提供防疫期间物资保障（15分）</t>
  </si>
  <si>
    <t>有效保障</t>
  </si>
  <si>
    <t>可持续性影响指标</t>
  </si>
  <si>
    <t>形成社会防疫意识和氛围（15分）</t>
  </si>
  <si>
    <t>有效提升</t>
  </si>
  <si>
    <t>防疫对象满意度  （10分）</t>
  </si>
  <si>
    <t>≧90%</t>
  </si>
  <si>
    <t>2021年度区政府划拨方舱医院租赁费用项目自评表</t>
  </si>
  <si>
    <t>方舱医院租赁支付率  （20分）</t>
  </si>
  <si>
    <t>有效提供防疫期间住宿保障（15分）</t>
  </si>
</sst>
</file>

<file path=xl/styles.xml><?xml version="1.0" encoding="utf-8"?>
<styleSheet xmlns="http://schemas.openxmlformats.org/spreadsheetml/2006/main">
  <numFmts count="6">
    <numFmt numFmtId="43" formatCode="_ * #,##0.00_ ;_ * \-#,##0.00_ ;_ * &quot;-&quot;??_ ;_ @_ "/>
    <numFmt numFmtId="41" formatCode="_ * #,##0_ ;_ * \-#,##0_ ;_ * &quot;-&quot;_ ;_ @_ "/>
    <numFmt numFmtId="44" formatCode="_ &quot;￥&quot;* #,##0.00_ ;_ &quot;￥&quot;* \-#,##0.00_ ;_ &quot;￥&quot;* &quot;-&quot;??_ ;_ @_ "/>
    <numFmt numFmtId="176" formatCode="#,##0.00_ "/>
    <numFmt numFmtId="42" formatCode="_ &quot;￥&quot;* #,##0_ ;_ &quot;￥&quot;* \-#,##0_ ;_ &quot;￥&quot;* &quot;-&quot;_ ;_ @_ "/>
    <numFmt numFmtId="177" formatCode="0.00_ "/>
  </numFmts>
  <fonts count="36">
    <font>
      <sz val="11"/>
      <color theme="1"/>
      <name val="宋体"/>
      <charset val="134"/>
      <scheme val="minor"/>
    </font>
    <font>
      <sz val="20"/>
      <color theme="1"/>
      <name val="方正小标宋简体"/>
      <charset val="134"/>
    </font>
    <font>
      <sz val="11"/>
      <color theme="1"/>
      <name val="楷体_GB2312"/>
      <charset val="134"/>
    </font>
    <font>
      <sz val="10.5"/>
      <color theme="1"/>
      <name val="宋体"/>
      <charset val="134"/>
    </font>
    <font>
      <sz val="10.5"/>
      <color rgb="FF000000"/>
      <name val="宋体"/>
      <charset val="134"/>
    </font>
    <font>
      <sz val="10"/>
      <color theme="1"/>
      <name val="宋体"/>
      <charset val="134"/>
      <scheme val="minor"/>
    </font>
    <font>
      <sz val="10"/>
      <name val="MS Sans Serif"/>
      <charset val="0"/>
    </font>
    <font>
      <sz val="12"/>
      <color theme="1"/>
      <name val="宋体"/>
      <charset val="134"/>
    </font>
    <font>
      <sz val="11"/>
      <color theme="1"/>
      <name val="黑体"/>
      <charset val="134"/>
    </font>
    <font>
      <sz val="22"/>
      <color theme="1"/>
      <name val="方正小标宋简体"/>
      <charset val="134"/>
    </font>
    <font>
      <sz val="22"/>
      <color theme="1"/>
      <name val="宋体"/>
      <charset val="134"/>
      <scheme val="minor"/>
    </font>
    <font>
      <sz val="9"/>
      <color theme="1"/>
      <name val="宋体"/>
      <charset val="134"/>
      <scheme val="minor"/>
    </font>
    <font>
      <i/>
      <sz val="11"/>
      <color rgb="FF7F7F7F"/>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sz val="11"/>
      <color theme="0"/>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FA7D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rgb="FF3F3F3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0.5"/>
      <color theme="1"/>
      <name val="Wingdings 2"/>
      <charset val="134"/>
    </font>
    <font>
      <sz val="10"/>
      <color indexed="8"/>
      <name val="宋体"/>
      <charset val="134"/>
    </font>
    <font>
      <sz val="10"/>
      <color theme="1"/>
      <name val="宋体"/>
      <charset val="134"/>
    </font>
    <font>
      <sz val="10.5"/>
      <color indexed="8"/>
      <name val="Wingdings 2"/>
      <charset val="2"/>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FFFFCC"/>
        <bgColor indexed="64"/>
      </patternFill>
    </fill>
    <fill>
      <patternFill patternType="solid">
        <fgColor theme="7"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theme="4"/>
        <bgColor indexed="64"/>
      </patternFill>
    </fill>
    <fill>
      <patternFill patternType="solid">
        <fgColor rgb="FFC6EFCE"/>
        <bgColor indexed="64"/>
      </patternFill>
    </fill>
    <fill>
      <patternFill patternType="solid">
        <fgColor rgb="FFFFEB9C"/>
        <bgColor indexed="64"/>
      </patternFill>
    </fill>
    <fill>
      <patternFill patternType="solid">
        <fgColor theme="5" tint="0.799981688894314"/>
        <bgColor indexed="64"/>
      </patternFill>
    </fill>
    <fill>
      <patternFill patternType="solid">
        <fgColor theme="7"/>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4" borderId="0" applyNumberFormat="0" applyBorder="0" applyAlignment="0" applyProtection="0">
      <alignment vertical="center"/>
    </xf>
    <xf numFmtId="0" fontId="14" fillId="5"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7" borderId="0" applyNumberFormat="0" applyBorder="0" applyAlignment="0" applyProtection="0">
      <alignment vertical="center"/>
    </xf>
    <xf numFmtId="0" fontId="15" fillId="8" borderId="0" applyNumberFormat="0" applyBorder="0" applyAlignment="0" applyProtection="0">
      <alignment vertical="center"/>
    </xf>
    <xf numFmtId="43" fontId="0" fillId="0" borderId="0" applyFont="0" applyFill="0" applyBorder="0" applyAlignment="0" applyProtection="0">
      <alignment vertical="center"/>
    </xf>
    <xf numFmtId="0" fontId="17" fillId="11"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3" borderId="15" applyNumberFormat="0" applyFont="0" applyAlignment="0" applyProtection="0">
      <alignment vertical="center"/>
    </xf>
    <xf numFmtId="0" fontId="17" fillId="17"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3" fillId="0" borderId="16" applyNumberFormat="0" applyFill="0" applyAlignment="0" applyProtection="0">
      <alignment vertical="center"/>
    </xf>
    <xf numFmtId="0" fontId="25" fillId="0" borderId="16" applyNumberFormat="0" applyFill="0" applyAlignment="0" applyProtection="0">
      <alignment vertical="center"/>
    </xf>
    <xf numFmtId="0" fontId="17" fillId="21" borderId="0" applyNumberFormat="0" applyBorder="0" applyAlignment="0" applyProtection="0">
      <alignment vertical="center"/>
    </xf>
    <xf numFmtId="0" fontId="19" fillId="0" borderId="14" applyNumberFormat="0" applyFill="0" applyAlignment="0" applyProtection="0">
      <alignment vertical="center"/>
    </xf>
    <xf numFmtId="0" fontId="17" fillId="22" borderId="0" applyNumberFormat="0" applyBorder="0" applyAlignment="0" applyProtection="0">
      <alignment vertical="center"/>
    </xf>
    <xf numFmtId="0" fontId="26" fillId="18" borderId="18" applyNumberFormat="0" applyAlignment="0" applyProtection="0">
      <alignment vertical="center"/>
    </xf>
    <xf numFmtId="0" fontId="22" fillId="18" borderId="13" applyNumberFormat="0" applyAlignment="0" applyProtection="0">
      <alignment vertical="center"/>
    </xf>
    <xf numFmtId="0" fontId="24" fillId="19" borderId="17" applyNumberFormat="0" applyAlignment="0" applyProtection="0">
      <alignment vertical="center"/>
    </xf>
    <xf numFmtId="0" fontId="13" fillId="23" borderId="0" applyNumberFormat="0" applyBorder="0" applyAlignment="0" applyProtection="0">
      <alignment vertical="center"/>
    </xf>
    <xf numFmtId="0" fontId="17" fillId="24" borderId="0" applyNumberFormat="0" applyBorder="0" applyAlignment="0" applyProtection="0">
      <alignment vertical="center"/>
    </xf>
    <xf numFmtId="0" fontId="27" fillId="0" borderId="19" applyNumberFormat="0" applyFill="0" applyAlignment="0" applyProtection="0">
      <alignment vertical="center"/>
    </xf>
    <xf numFmtId="0" fontId="28" fillId="0" borderId="20" applyNumberFormat="0" applyFill="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13" fillId="10" borderId="0" applyNumberFormat="0" applyBorder="0" applyAlignment="0" applyProtection="0">
      <alignment vertical="center"/>
    </xf>
    <xf numFmtId="0" fontId="17" fillId="26" borderId="0" applyNumberFormat="0" applyBorder="0" applyAlignment="0" applyProtection="0">
      <alignment vertical="center"/>
    </xf>
    <xf numFmtId="0" fontId="13" fillId="16" borderId="0" applyNumberFormat="0" applyBorder="0" applyAlignment="0" applyProtection="0">
      <alignment vertical="center"/>
    </xf>
    <xf numFmtId="0" fontId="13" fillId="25" borderId="0" applyNumberFormat="0" applyBorder="0" applyAlignment="0" applyProtection="0">
      <alignment vertical="center"/>
    </xf>
    <xf numFmtId="0" fontId="13" fillId="29" borderId="0" applyNumberFormat="0" applyBorder="0" applyAlignment="0" applyProtection="0">
      <alignment vertical="center"/>
    </xf>
    <xf numFmtId="0" fontId="13" fillId="20" borderId="0" applyNumberFormat="0" applyBorder="0" applyAlignment="0" applyProtection="0">
      <alignment vertical="center"/>
    </xf>
    <xf numFmtId="0" fontId="17" fillId="15" borderId="0" applyNumberFormat="0" applyBorder="0" applyAlignment="0" applyProtection="0">
      <alignment vertical="center"/>
    </xf>
    <xf numFmtId="0" fontId="17" fillId="30" borderId="0" applyNumberFormat="0" applyBorder="0" applyAlignment="0" applyProtection="0">
      <alignment vertical="center"/>
    </xf>
    <xf numFmtId="0" fontId="13" fillId="6" borderId="0" applyNumberFormat="0" applyBorder="0" applyAlignment="0" applyProtection="0">
      <alignment vertical="center"/>
    </xf>
    <xf numFmtId="0" fontId="13" fillId="14" borderId="0" applyNumberFormat="0" applyBorder="0" applyAlignment="0" applyProtection="0">
      <alignment vertical="center"/>
    </xf>
    <xf numFmtId="0" fontId="17" fillId="33" borderId="0" applyNumberFormat="0" applyBorder="0" applyAlignment="0" applyProtection="0">
      <alignment vertical="center"/>
    </xf>
    <xf numFmtId="0" fontId="13" fillId="12" borderId="0" applyNumberFormat="0" applyBorder="0" applyAlignment="0" applyProtection="0">
      <alignment vertical="center"/>
    </xf>
    <xf numFmtId="0" fontId="17" fillId="32" borderId="0" applyNumberFormat="0" applyBorder="0" applyAlignment="0" applyProtection="0">
      <alignment vertical="center"/>
    </xf>
    <xf numFmtId="0" fontId="17" fillId="31" borderId="0" applyNumberFormat="0" applyBorder="0" applyAlignment="0" applyProtection="0">
      <alignment vertical="center"/>
    </xf>
    <xf numFmtId="0" fontId="13" fillId="9" borderId="0" applyNumberFormat="0" applyBorder="0" applyAlignment="0" applyProtection="0">
      <alignment vertical="center"/>
    </xf>
    <xf numFmtId="0" fontId="17" fillId="34" borderId="0" applyNumberFormat="0" applyBorder="0" applyAlignment="0" applyProtection="0">
      <alignment vertical="center"/>
    </xf>
    <xf numFmtId="0" fontId="31" fillId="0" borderId="0"/>
  </cellStyleXfs>
  <cellXfs count="108">
    <xf numFmtId="0" fontId="0" fillId="0" borderId="0" xfId="0">
      <alignment vertical="center"/>
    </xf>
    <xf numFmtId="0" fontId="0" fillId="0" borderId="0" xfId="0" applyFont="1" applyFill="1" applyAlignment="1">
      <alignment vertical="center"/>
    </xf>
    <xf numFmtId="0" fontId="0" fillId="0" borderId="0" xfId="0" applyFill="1" applyBorder="1" applyAlignment="1">
      <alignment vertical="center"/>
    </xf>
    <xf numFmtId="0" fontId="0" fillId="0" borderId="0" xfId="0" applyFont="1" applyFill="1" applyAlignment="1">
      <alignment vertical="center" wrapText="1"/>
    </xf>
    <xf numFmtId="0" fontId="1" fillId="0" borderId="0" xfId="0" applyFont="1" applyFill="1" applyAlignment="1">
      <alignment horizontal="center" vertical="center" wrapText="1"/>
    </xf>
    <xf numFmtId="0" fontId="2" fillId="0" borderId="0"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7" fontId="3" fillId="0" borderId="8" xfId="0" applyNumberFormat="1" applyFont="1" applyFill="1" applyBorder="1" applyAlignment="1">
      <alignment horizontal="center" vertical="center" wrapText="1"/>
    </xf>
    <xf numFmtId="177" fontId="3" fillId="0" borderId="10" xfId="0" applyNumberFormat="1" applyFont="1" applyFill="1" applyBorder="1" applyAlignment="1">
      <alignment horizontal="center" vertical="center" wrapText="1"/>
    </xf>
    <xf numFmtId="177" fontId="3" fillId="0" borderId="9" xfId="0" applyNumberFormat="1" applyFont="1" applyFill="1" applyBorder="1" applyAlignment="1">
      <alignment horizontal="center" vertical="center" wrapText="1"/>
    </xf>
    <xf numFmtId="0" fontId="5" fillId="0" borderId="0" xfId="0" applyFont="1" applyFill="1" applyAlignment="1">
      <alignment horizontal="left" vertical="center" wrapText="1"/>
    </xf>
    <xf numFmtId="0" fontId="5" fillId="0" borderId="0" xfId="0" applyFont="1" applyFill="1" applyAlignment="1">
      <alignment horizontal="left" vertical="center"/>
    </xf>
    <xf numFmtId="0" fontId="1" fillId="0" borderId="0" xfId="0" applyFont="1" applyFill="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9" fontId="3" fillId="0" borderId="1" xfId="0" applyNumberFormat="1" applyFont="1" applyFill="1" applyBorder="1" applyAlignment="1" applyProtection="1">
      <alignment horizontal="center"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0" fontId="3" fillId="0" borderId="0" xfId="0" applyFont="1" applyFill="1" applyBorder="1" applyAlignment="1">
      <alignment vertical="center" wrapText="1"/>
    </xf>
    <xf numFmtId="0" fontId="1" fillId="0" borderId="0" xfId="0" applyFont="1" applyFill="1" applyBorder="1" applyAlignment="1">
      <alignment horizontal="center" vertical="center"/>
    </xf>
    <xf numFmtId="10" fontId="0" fillId="0" borderId="0" xfId="11" applyNumberFormat="1" applyFill="1" applyAlignment="1">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2" fillId="0" borderId="0" xfId="0" applyFont="1" applyFill="1" applyAlignment="1">
      <alignment horizontal="left" vertical="center"/>
    </xf>
    <xf numFmtId="0" fontId="3" fillId="0" borderId="11" xfId="0" applyFont="1" applyFill="1" applyBorder="1" applyAlignment="1">
      <alignment horizontal="center" vertical="center" wrapText="1"/>
    </xf>
    <xf numFmtId="0" fontId="0" fillId="0" borderId="0" xfId="0" applyFill="1" applyAlignment="1">
      <alignment horizontal="left" vertical="center"/>
    </xf>
    <xf numFmtId="0" fontId="0" fillId="0" borderId="0" xfId="0" applyFill="1" applyBorder="1" applyAlignment="1">
      <alignment vertical="center" wrapText="1"/>
    </xf>
    <xf numFmtId="176" fontId="3" fillId="0" borderId="1" xfId="0" applyNumberFormat="1" applyFont="1" applyFill="1" applyBorder="1" applyAlignment="1" applyProtection="1">
      <alignment horizontal="center" vertical="center" wrapText="1"/>
    </xf>
    <xf numFmtId="0" fontId="0" fillId="0" borderId="0" xfId="0" applyFill="1" applyBorder="1" applyAlignment="1">
      <alignment horizontal="center" vertical="center"/>
    </xf>
    <xf numFmtId="0" fontId="6" fillId="0" borderId="0" xfId="0" applyFont="1" applyFill="1" applyBorder="1" applyAlignment="1"/>
    <xf numFmtId="0" fontId="0" fillId="0" borderId="0" xfId="0" applyFill="1" applyBorder="1" applyAlignment="1">
      <alignment horizontal="left" vertical="center"/>
    </xf>
    <xf numFmtId="10" fontId="0" fillId="0" borderId="0" xfId="11" applyNumberFormat="1" applyFill="1" applyBorder="1"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3" fillId="0" borderId="1" xfId="0" applyFont="1" applyBorder="1" applyAlignment="1">
      <alignment horizontal="center" vertical="center" wrapText="1"/>
    </xf>
    <xf numFmtId="176" fontId="3" fillId="0" borderId="8" xfId="0" applyNumberFormat="1" applyFont="1" applyBorder="1" applyAlignment="1">
      <alignment horizontal="center" vertical="center" wrapText="1"/>
    </xf>
    <xf numFmtId="176" fontId="3" fillId="0" borderId="10" xfId="0" applyNumberFormat="1" applyFont="1" applyBorder="1" applyAlignment="1">
      <alignment horizontal="center" vertical="center" wrapText="1"/>
    </xf>
    <xf numFmtId="176" fontId="3" fillId="0" borderId="9"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0" fontId="3" fillId="0" borderId="1" xfId="11"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3" fillId="0" borderId="7"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9" fontId="3" fillId="0" borderId="1" xfId="1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9" fontId="3" fillId="0" borderId="1" xfId="11" applyNumberFormat="1" applyFont="1" applyBorder="1" applyAlignment="1">
      <alignment horizontal="center" vertical="center" wrapText="1"/>
    </xf>
    <xf numFmtId="176" fontId="3" fillId="2"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0" fillId="0" borderId="0" xfId="0"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0" fontId="7" fillId="0" borderId="0" xfId="0" applyFont="1">
      <alignment vertical="center"/>
    </xf>
    <xf numFmtId="0" fontId="8" fillId="0" borderId="0" xfId="0" applyFont="1" applyAlignment="1">
      <alignment horizontal="center" vertical="center"/>
    </xf>
    <xf numFmtId="0" fontId="0" fillId="0" borderId="0" xfId="0" applyAlignment="1">
      <alignment horizontal="center" vertical="center"/>
    </xf>
    <xf numFmtId="0" fontId="9"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0" xfId="0" applyFont="1" applyFill="1" applyAlignment="1">
      <alignment horizontal="left" vertical="center" wrapText="1"/>
    </xf>
    <xf numFmtId="0" fontId="8"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lignment vertical="center"/>
    </xf>
    <xf numFmtId="0" fontId="0" fillId="0" borderId="1" xfId="0" applyFill="1" applyBorder="1">
      <alignment vertical="center"/>
    </xf>
    <xf numFmtId="176" fontId="0" fillId="0" borderId="1" xfId="0" applyNumberFormat="1" applyBorder="1" applyAlignment="1">
      <alignment horizontal="center" vertical="center"/>
    </xf>
    <xf numFmtId="176" fontId="0" fillId="0" borderId="1" xfId="0" applyNumberFormat="1" applyBorder="1">
      <alignment vertical="center"/>
    </xf>
    <xf numFmtId="177" fontId="0" fillId="0" borderId="1" xfId="0" applyNumberFormat="1" applyBorder="1">
      <alignment vertical="center"/>
    </xf>
    <xf numFmtId="177" fontId="0" fillId="0" borderId="1" xfId="0" applyNumberFormat="1" applyBorder="1" applyAlignment="1">
      <alignment horizontal="center" vertical="center"/>
    </xf>
    <xf numFmtId="176" fontId="0" fillId="0" borderId="1" xfId="0" applyNumberFormat="1" applyFill="1" applyBorder="1">
      <alignment vertical="center"/>
    </xf>
    <xf numFmtId="177" fontId="0" fillId="0" borderId="0" xfId="0" applyNumberFormat="1">
      <alignment vertical="center"/>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11" fillId="0" borderId="1" xfId="0" applyFont="1" applyBorder="1" applyAlignment="1">
      <alignment vertical="center" wrapText="1"/>
    </xf>
    <xf numFmtId="176" fontId="0" fillId="0" borderId="1" xfId="0" applyNumberFormat="1"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3" Type="http://schemas.openxmlformats.org/officeDocument/2006/relationships/sharedStrings" Target="sharedStrings.xml"/><Relationship Id="rId22" Type="http://schemas.openxmlformats.org/officeDocument/2006/relationships/styles" Target="styles.xml"/><Relationship Id="rId21" Type="http://schemas.openxmlformats.org/officeDocument/2006/relationships/theme" Target="theme/theme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6"/>
  <sheetViews>
    <sheetView zoomScale="90" zoomScaleNormal="90" workbookViewId="0">
      <pane ySplit="4" topLeftCell="A15" activePane="bottomLeft" state="frozen"/>
      <selection/>
      <selection pane="bottomLeft" activeCell="C22" sqref="C22"/>
    </sheetView>
  </sheetViews>
  <sheetFormatPr defaultColWidth="9" defaultRowHeight="13.5"/>
  <cols>
    <col min="1" max="1" width="3.75833333333333" style="86" customWidth="1"/>
    <col min="2" max="2" width="38.4583333333333" hidden="1" customWidth="1"/>
    <col min="3" max="3" width="35.1416666666667" customWidth="1"/>
    <col min="4" max="4" width="16.6333333333333" customWidth="1"/>
    <col min="5" max="5" width="12.5416666666667" style="86" customWidth="1"/>
    <col min="6" max="6" width="15.1833333333333" customWidth="1"/>
    <col min="7" max="7" width="11.4583333333333" customWidth="1"/>
    <col min="8" max="8" width="14.9083333333333" customWidth="1"/>
    <col min="12" max="12" width="11.2583333333333" customWidth="1"/>
    <col min="13" max="13" width="7.54166666666667" customWidth="1"/>
    <col min="14" max="14" width="30.9083333333333" customWidth="1"/>
  </cols>
  <sheetData>
    <row r="1" ht="57" customHeight="1" spans="1:14">
      <c r="A1" s="87" t="s">
        <v>0</v>
      </c>
      <c r="B1" s="87"/>
      <c r="C1" s="88"/>
      <c r="D1" s="88"/>
      <c r="E1" s="88"/>
      <c r="F1" s="88"/>
      <c r="G1" s="88"/>
      <c r="H1" s="88"/>
      <c r="I1" s="88"/>
      <c r="J1" s="88"/>
      <c r="K1" s="88"/>
      <c r="L1" s="88"/>
      <c r="M1" s="88"/>
      <c r="N1" s="88"/>
    </row>
    <row r="2" s="84" customFormat="1" ht="25" customHeight="1" spans="1:14">
      <c r="A2" s="89" t="s">
        <v>1</v>
      </c>
      <c r="B2" s="90"/>
      <c r="C2" s="89"/>
      <c r="D2" s="89"/>
      <c r="E2" s="89" t="s">
        <v>2</v>
      </c>
      <c r="F2" s="89"/>
      <c r="G2" s="89"/>
      <c r="H2" s="89"/>
      <c r="I2" s="89"/>
      <c r="J2" s="89"/>
      <c r="K2" s="89"/>
      <c r="L2" s="89"/>
      <c r="M2" s="89"/>
      <c r="N2" s="89" t="s">
        <v>3</v>
      </c>
    </row>
    <row r="3" s="85" customFormat="1" ht="19" customHeight="1" spans="1:14">
      <c r="A3" s="91" t="s">
        <v>4</v>
      </c>
      <c r="B3" s="91" t="s">
        <v>5</v>
      </c>
      <c r="C3" s="91" t="s">
        <v>6</v>
      </c>
      <c r="D3" s="91" t="s">
        <v>7</v>
      </c>
      <c r="E3" s="92" t="s">
        <v>8</v>
      </c>
      <c r="F3" s="92"/>
      <c r="G3" s="92"/>
      <c r="H3" s="91" t="s">
        <v>9</v>
      </c>
      <c r="I3" s="103" t="s">
        <v>10</v>
      </c>
      <c r="J3" s="104"/>
      <c r="K3" s="104"/>
      <c r="L3" s="104"/>
      <c r="M3" s="105"/>
      <c r="N3" s="91" t="s">
        <v>11</v>
      </c>
    </row>
    <row r="4" s="85" customFormat="1" ht="30" customHeight="1" spans="1:14">
      <c r="A4" s="93"/>
      <c r="B4" s="93"/>
      <c r="C4" s="93"/>
      <c r="D4" s="93"/>
      <c r="E4" s="93" t="s">
        <v>12</v>
      </c>
      <c r="F4" s="93" t="s">
        <v>13</v>
      </c>
      <c r="G4" s="93" t="s">
        <v>14</v>
      </c>
      <c r="H4" s="93"/>
      <c r="I4" s="92" t="s">
        <v>15</v>
      </c>
      <c r="J4" s="92" t="s">
        <v>16</v>
      </c>
      <c r="K4" s="92" t="s">
        <v>17</v>
      </c>
      <c r="L4" s="92" t="s">
        <v>18</v>
      </c>
      <c r="M4" s="92" t="s">
        <v>19</v>
      </c>
      <c r="N4" s="93"/>
    </row>
    <row r="5" ht="52" customHeight="1" spans="1:14">
      <c r="A5" s="94">
        <v>1</v>
      </c>
      <c r="B5" s="95" t="s">
        <v>20</v>
      </c>
      <c r="C5" s="96" t="s">
        <v>21</v>
      </c>
      <c r="D5" s="95" t="s">
        <v>22</v>
      </c>
      <c r="E5" s="97">
        <v>660</v>
      </c>
      <c r="F5" s="98">
        <v>1518.8</v>
      </c>
      <c r="G5" s="98">
        <f t="shared" ref="G5:G22" si="0">E5+F5</f>
        <v>2178.8</v>
      </c>
      <c r="H5" s="98">
        <v>2178.16</v>
      </c>
      <c r="I5" s="98">
        <v>19.99</v>
      </c>
      <c r="J5" s="98">
        <v>22.43</v>
      </c>
      <c r="K5" s="98">
        <v>30</v>
      </c>
      <c r="L5" s="98">
        <v>10</v>
      </c>
      <c r="M5" s="98">
        <f t="shared" ref="M5:M22" si="1">I5+J5+K5+L5</f>
        <v>82.42</v>
      </c>
      <c r="N5" s="106" t="s">
        <v>23</v>
      </c>
    </row>
    <row r="6" ht="52" customHeight="1" spans="1:14">
      <c r="A6" s="94">
        <v>2</v>
      </c>
      <c r="B6" s="95" t="s">
        <v>20</v>
      </c>
      <c r="C6" s="96" t="s">
        <v>24</v>
      </c>
      <c r="D6" s="95" t="s">
        <v>25</v>
      </c>
      <c r="E6" s="97">
        <v>14000</v>
      </c>
      <c r="F6" s="98">
        <v>0</v>
      </c>
      <c r="G6" s="98">
        <f t="shared" si="0"/>
        <v>14000</v>
      </c>
      <c r="H6" s="98">
        <v>14000</v>
      </c>
      <c r="I6" s="98">
        <v>20</v>
      </c>
      <c r="J6" s="98">
        <v>35</v>
      </c>
      <c r="K6" s="98">
        <v>30</v>
      </c>
      <c r="L6" s="98">
        <v>10</v>
      </c>
      <c r="M6" s="98">
        <f t="shared" si="1"/>
        <v>95</v>
      </c>
      <c r="N6" s="106" t="s">
        <v>26</v>
      </c>
    </row>
    <row r="7" ht="52" customHeight="1" spans="1:14">
      <c r="A7" s="94">
        <v>3</v>
      </c>
      <c r="B7" s="95" t="s">
        <v>20</v>
      </c>
      <c r="C7" s="96" t="s">
        <v>27</v>
      </c>
      <c r="D7" s="95" t="s">
        <v>27</v>
      </c>
      <c r="E7" s="97">
        <v>1933.69</v>
      </c>
      <c r="F7" s="98">
        <v>0</v>
      </c>
      <c r="G7" s="98">
        <f t="shared" si="0"/>
        <v>1933.69</v>
      </c>
      <c r="H7" s="98">
        <v>1933.69</v>
      </c>
      <c r="I7" s="98">
        <v>20</v>
      </c>
      <c r="J7" s="98">
        <v>35</v>
      </c>
      <c r="K7" s="98">
        <v>30</v>
      </c>
      <c r="L7" s="98">
        <v>10</v>
      </c>
      <c r="M7" s="98">
        <f t="shared" si="1"/>
        <v>95</v>
      </c>
      <c r="N7" s="106" t="s">
        <v>26</v>
      </c>
    </row>
    <row r="8" ht="52" customHeight="1" spans="1:14">
      <c r="A8" s="94">
        <v>4</v>
      </c>
      <c r="B8" s="95" t="s">
        <v>20</v>
      </c>
      <c r="C8" s="96" t="s">
        <v>28</v>
      </c>
      <c r="D8" s="95" t="s">
        <v>29</v>
      </c>
      <c r="E8" s="97">
        <v>1200</v>
      </c>
      <c r="F8" s="98">
        <v>0</v>
      </c>
      <c r="G8" s="98">
        <f t="shared" si="0"/>
        <v>1200</v>
      </c>
      <c r="H8" s="98">
        <v>1199.9</v>
      </c>
      <c r="I8" s="98">
        <v>19.99</v>
      </c>
      <c r="J8" s="98">
        <v>37</v>
      </c>
      <c r="K8" s="107">
        <v>30</v>
      </c>
      <c r="L8" s="107">
        <v>10</v>
      </c>
      <c r="M8" s="98">
        <f t="shared" si="1"/>
        <v>96.99</v>
      </c>
      <c r="N8" s="106" t="s">
        <v>30</v>
      </c>
    </row>
    <row r="9" ht="52" customHeight="1" spans="1:14">
      <c r="A9" s="94">
        <v>5</v>
      </c>
      <c r="B9" s="95" t="s">
        <v>20</v>
      </c>
      <c r="C9" s="96" t="s">
        <v>31</v>
      </c>
      <c r="D9" s="95" t="s">
        <v>32</v>
      </c>
      <c r="E9" s="97">
        <v>3405</v>
      </c>
      <c r="F9" s="98">
        <v>0</v>
      </c>
      <c r="G9" s="98">
        <f t="shared" si="0"/>
        <v>3405</v>
      </c>
      <c r="H9" s="98">
        <v>3405</v>
      </c>
      <c r="I9" s="98">
        <v>20</v>
      </c>
      <c r="J9" s="98">
        <v>34.13</v>
      </c>
      <c r="K9" s="98">
        <v>30</v>
      </c>
      <c r="L9" s="98">
        <v>10</v>
      </c>
      <c r="M9" s="98">
        <f t="shared" si="1"/>
        <v>94.13</v>
      </c>
      <c r="N9" s="106" t="s">
        <v>30</v>
      </c>
    </row>
    <row r="10" ht="52" customHeight="1" spans="1:14">
      <c r="A10" s="94">
        <v>6</v>
      </c>
      <c r="B10" s="95" t="s">
        <v>20</v>
      </c>
      <c r="C10" s="96" t="s">
        <v>33</v>
      </c>
      <c r="D10" s="95" t="s">
        <v>34</v>
      </c>
      <c r="E10" s="97">
        <v>2000</v>
      </c>
      <c r="F10" s="98">
        <v>0</v>
      </c>
      <c r="G10" s="98">
        <f t="shared" si="0"/>
        <v>2000</v>
      </c>
      <c r="H10" s="98">
        <v>994.5</v>
      </c>
      <c r="I10" s="98">
        <v>9.95</v>
      </c>
      <c r="J10" s="98">
        <v>32.71</v>
      </c>
      <c r="K10" s="107">
        <v>30</v>
      </c>
      <c r="L10" s="107">
        <v>10</v>
      </c>
      <c r="M10" s="98">
        <f t="shared" si="1"/>
        <v>82.66</v>
      </c>
      <c r="N10" s="106" t="s">
        <v>26</v>
      </c>
    </row>
    <row r="11" ht="52" customHeight="1" spans="1:14">
      <c r="A11" s="94">
        <v>7</v>
      </c>
      <c r="B11" s="95" t="s">
        <v>20</v>
      </c>
      <c r="C11" s="96" t="s">
        <v>35</v>
      </c>
      <c r="D11" s="95" t="s">
        <v>32</v>
      </c>
      <c r="E11" s="97">
        <v>6975</v>
      </c>
      <c r="F11" s="98">
        <v>0</v>
      </c>
      <c r="G11" s="98">
        <f t="shared" si="0"/>
        <v>6975</v>
      </c>
      <c r="H11" s="98">
        <v>6975</v>
      </c>
      <c r="I11" s="98">
        <v>20</v>
      </c>
      <c r="J11" s="98">
        <v>32.72</v>
      </c>
      <c r="K11" s="107">
        <v>30</v>
      </c>
      <c r="L11" s="107">
        <v>10</v>
      </c>
      <c r="M11" s="98">
        <f t="shared" si="1"/>
        <v>92.72</v>
      </c>
      <c r="N11" s="106" t="s">
        <v>36</v>
      </c>
    </row>
    <row r="12" ht="52" customHeight="1" spans="1:14">
      <c r="A12" s="94">
        <v>8</v>
      </c>
      <c r="B12" s="95" t="s">
        <v>20</v>
      </c>
      <c r="C12" s="96" t="s">
        <v>37</v>
      </c>
      <c r="D12" s="95" t="s">
        <v>32</v>
      </c>
      <c r="E12" s="97">
        <v>1463.79</v>
      </c>
      <c r="F12" s="98">
        <v>0</v>
      </c>
      <c r="G12" s="98">
        <f t="shared" si="0"/>
        <v>1463.79</v>
      </c>
      <c r="H12" s="98">
        <v>1463.79</v>
      </c>
      <c r="I12" s="98">
        <v>20</v>
      </c>
      <c r="J12" s="98">
        <v>30</v>
      </c>
      <c r="K12" s="107">
        <v>30</v>
      </c>
      <c r="L12" s="107">
        <v>10</v>
      </c>
      <c r="M12" s="98">
        <f t="shared" si="1"/>
        <v>90</v>
      </c>
      <c r="N12" s="106" t="s">
        <v>36</v>
      </c>
    </row>
    <row r="13" ht="52" customHeight="1" spans="1:14">
      <c r="A13" s="94">
        <v>9</v>
      </c>
      <c r="B13" s="95" t="s">
        <v>20</v>
      </c>
      <c r="C13" s="96" t="s">
        <v>38</v>
      </c>
      <c r="D13" s="95" t="s">
        <v>32</v>
      </c>
      <c r="E13" s="97">
        <v>6035.53</v>
      </c>
      <c r="F13" s="98">
        <v>0</v>
      </c>
      <c r="G13" s="98">
        <f t="shared" si="0"/>
        <v>6035.53</v>
      </c>
      <c r="H13" s="98">
        <v>6024.66</v>
      </c>
      <c r="I13" s="98">
        <v>19.64</v>
      </c>
      <c r="J13" s="98">
        <v>27.81</v>
      </c>
      <c r="K13" s="107">
        <v>30</v>
      </c>
      <c r="L13" s="107">
        <v>10</v>
      </c>
      <c r="M13" s="98">
        <f t="shared" si="1"/>
        <v>87.45</v>
      </c>
      <c r="N13" s="106" t="s">
        <v>36</v>
      </c>
    </row>
    <row r="14" ht="52" customHeight="1" spans="1:14">
      <c r="A14" s="94">
        <v>10</v>
      </c>
      <c r="B14" s="95" t="s">
        <v>20</v>
      </c>
      <c r="C14" s="96" t="s">
        <v>39</v>
      </c>
      <c r="D14" s="95" t="s">
        <v>40</v>
      </c>
      <c r="E14" s="97">
        <v>0</v>
      </c>
      <c r="F14" s="99">
        <v>1103.29</v>
      </c>
      <c r="G14" s="98">
        <f t="shared" si="0"/>
        <v>1103.29</v>
      </c>
      <c r="H14" s="98">
        <v>1062.3</v>
      </c>
      <c r="I14" s="98">
        <v>19.26</v>
      </c>
      <c r="J14" s="98">
        <v>30</v>
      </c>
      <c r="K14" s="107">
        <v>30</v>
      </c>
      <c r="L14" s="107">
        <v>10</v>
      </c>
      <c r="M14" s="98">
        <f t="shared" si="1"/>
        <v>89.26</v>
      </c>
      <c r="N14" s="106" t="s">
        <v>26</v>
      </c>
    </row>
    <row r="15" ht="52" customHeight="1" spans="1:14">
      <c r="A15" s="94">
        <v>11</v>
      </c>
      <c r="B15" s="95" t="s">
        <v>20</v>
      </c>
      <c r="C15" s="96" t="s">
        <v>41</v>
      </c>
      <c r="D15" s="95" t="s">
        <v>40</v>
      </c>
      <c r="E15" s="100">
        <v>0</v>
      </c>
      <c r="F15" s="98">
        <v>28664.22</v>
      </c>
      <c r="G15" s="98">
        <f t="shared" si="0"/>
        <v>28664.22</v>
      </c>
      <c r="H15" s="98">
        <v>28664.22</v>
      </c>
      <c r="I15" s="98">
        <v>20</v>
      </c>
      <c r="J15" s="98">
        <v>30</v>
      </c>
      <c r="K15" s="107">
        <v>30</v>
      </c>
      <c r="L15" s="107">
        <v>10</v>
      </c>
      <c r="M15" s="98">
        <f t="shared" si="1"/>
        <v>90</v>
      </c>
      <c r="N15" s="106" t="s">
        <v>36</v>
      </c>
    </row>
    <row r="16" ht="52" customHeight="1" spans="1:14">
      <c r="A16" s="94">
        <v>12</v>
      </c>
      <c r="B16" s="95" t="s">
        <v>20</v>
      </c>
      <c r="C16" s="96" t="s">
        <v>42</v>
      </c>
      <c r="D16" s="95" t="s">
        <v>43</v>
      </c>
      <c r="E16" s="97">
        <v>963</v>
      </c>
      <c r="F16" s="98">
        <v>0</v>
      </c>
      <c r="G16" s="98">
        <f t="shared" si="0"/>
        <v>963</v>
      </c>
      <c r="H16" s="98">
        <v>962.08</v>
      </c>
      <c r="I16" s="98">
        <v>19.98</v>
      </c>
      <c r="J16" s="98">
        <v>35</v>
      </c>
      <c r="K16" s="98">
        <v>30</v>
      </c>
      <c r="L16" s="98">
        <v>10</v>
      </c>
      <c r="M16" s="98">
        <f t="shared" si="1"/>
        <v>94.98</v>
      </c>
      <c r="N16" s="106" t="s">
        <v>30</v>
      </c>
    </row>
    <row r="17" ht="52" customHeight="1" spans="1:14">
      <c r="A17" s="94">
        <v>13</v>
      </c>
      <c r="B17" s="95" t="s">
        <v>20</v>
      </c>
      <c r="C17" s="96" t="s">
        <v>44</v>
      </c>
      <c r="D17" s="95" t="s">
        <v>32</v>
      </c>
      <c r="E17" s="97">
        <v>994.26</v>
      </c>
      <c r="F17" s="98">
        <v>0</v>
      </c>
      <c r="G17" s="98">
        <f t="shared" si="0"/>
        <v>994.26</v>
      </c>
      <c r="H17" s="98">
        <v>994.26</v>
      </c>
      <c r="I17" s="98">
        <v>20</v>
      </c>
      <c r="J17" s="98">
        <v>35</v>
      </c>
      <c r="K17" s="107">
        <v>30</v>
      </c>
      <c r="L17" s="107">
        <v>10</v>
      </c>
      <c r="M17" s="98">
        <f t="shared" si="1"/>
        <v>95</v>
      </c>
      <c r="N17" s="106" t="s">
        <v>30</v>
      </c>
    </row>
    <row r="18" ht="52" customHeight="1" spans="1:14">
      <c r="A18" s="94">
        <v>14</v>
      </c>
      <c r="B18" s="95" t="s">
        <v>20</v>
      </c>
      <c r="C18" s="96" t="s">
        <v>45</v>
      </c>
      <c r="D18" s="95" t="s">
        <v>40</v>
      </c>
      <c r="E18" s="97">
        <v>0</v>
      </c>
      <c r="F18" s="98">
        <v>115.88</v>
      </c>
      <c r="G18" s="98">
        <f t="shared" si="0"/>
        <v>115.88</v>
      </c>
      <c r="H18" s="98">
        <v>115.88</v>
      </c>
      <c r="I18" s="98">
        <v>20</v>
      </c>
      <c r="J18" s="98">
        <v>35</v>
      </c>
      <c r="K18" s="107">
        <v>30</v>
      </c>
      <c r="L18" s="107">
        <v>10</v>
      </c>
      <c r="M18" s="98">
        <f t="shared" si="1"/>
        <v>95</v>
      </c>
      <c r="N18" s="106" t="s">
        <v>30</v>
      </c>
    </row>
    <row r="19" ht="52" customHeight="1" spans="1:14">
      <c r="A19" s="94">
        <v>15</v>
      </c>
      <c r="B19" s="95" t="s">
        <v>20</v>
      </c>
      <c r="C19" s="96" t="s">
        <v>46</v>
      </c>
      <c r="D19" s="95" t="s">
        <v>40</v>
      </c>
      <c r="E19" s="97">
        <v>0</v>
      </c>
      <c r="F19" s="98">
        <v>121.18</v>
      </c>
      <c r="G19" s="98">
        <f t="shared" si="0"/>
        <v>121.18</v>
      </c>
      <c r="H19" s="98">
        <v>121.18</v>
      </c>
      <c r="I19" s="98">
        <v>20</v>
      </c>
      <c r="J19" s="98">
        <v>35</v>
      </c>
      <c r="K19" s="107">
        <v>30</v>
      </c>
      <c r="L19" s="107">
        <v>10</v>
      </c>
      <c r="M19" s="98">
        <f t="shared" si="1"/>
        <v>95</v>
      </c>
      <c r="N19" s="106" t="s">
        <v>30</v>
      </c>
    </row>
    <row r="20" ht="52" customHeight="1" spans="1:14">
      <c r="A20" s="94">
        <v>16</v>
      </c>
      <c r="B20" s="95" t="s">
        <v>20</v>
      </c>
      <c r="C20" s="96" t="s">
        <v>47</v>
      </c>
      <c r="D20" s="95" t="s">
        <v>40</v>
      </c>
      <c r="E20" s="97">
        <v>0</v>
      </c>
      <c r="F20" s="99">
        <v>5</v>
      </c>
      <c r="G20" s="98">
        <f t="shared" si="0"/>
        <v>5</v>
      </c>
      <c r="H20" s="99">
        <v>5</v>
      </c>
      <c r="I20" s="98">
        <v>20</v>
      </c>
      <c r="J20" s="98">
        <v>35</v>
      </c>
      <c r="K20" s="107">
        <v>30</v>
      </c>
      <c r="L20" s="107">
        <v>10</v>
      </c>
      <c r="M20" s="98">
        <f t="shared" si="1"/>
        <v>95</v>
      </c>
      <c r="N20" s="106" t="s">
        <v>30</v>
      </c>
    </row>
    <row r="21" ht="52" customHeight="1" spans="1:14">
      <c r="A21" s="94">
        <v>17</v>
      </c>
      <c r="B21" s="95" t="s">
        <v>20</v>
      </c>
      <c r="C21" s="96" t="s">
        <v>48</v>
      </c>
      <c r="D21" s="95" t="s">
        <v>40</v>
      </c>
      <c r="E21" s="100">
        <v>0</v>
      </c>
      <c r="F21" s="98">
        <v>200</v>
      </c>
      <c r="G21" s="98">
        <f t="shared" si="0"/>
        <v>200</v>
      </c>
      <c r="H21" s="101">
        <v>97.99</v>
      </c>
      <c r="I21" s="98">
        <v>9.8</v>
      </c>
      <c r="J21" s="98">
        <v>35</v>
      </c>
      <c r="K21" s="107">
        <v>30</v>
      </c>
      <c r="L21" s="107">
        <v>10</v>
      </c>
      <c r="M21" s="98">
        <f t="shared" si="1"/>
        <v>84.8</v>
      </c>
      <c r="N21" s="106" t="s">
        <v>49</v>
      </c>
    </row>
    <row r="22" ht="52" customHeight="1" spans="1:14">
      <c r="A22" s="94">
        <v>18</v>
      </c>
      <c r="B22" s="95" t="s">
        <v>20</v>
      </c>
      <c r="C22" s="95" t="s">
        <v>50</v>
      </c>
      <c r="D22" s="95" t="s">
        <v>40</v>
      </c>
      <c r="E22" s="100">
        <v>0</v>
      </c>
      <c r="F22" s="99">
        <v>606.88</v>
      </c>
      <c r="G22" s="98">
        <f t="shared" si="0"/>
        <v>606.88</v>
      </c>
      <c r="H22" s="95">
        <v>606.88</v>
      </c>
      <c r="I22" s="98">
        <v>20</v>
      </c>
      <c r="J22" s="98">
        <v>35</v>
      </c>
      <c r="K22" s="107">
        <v>30</v>
      </c>
      <c r="L22" s="107">
        <v>10</v>
      </c>
      <c r="M22" s="98">
        <f t="shared" si="1"/>
        <v>95</v>
      </c>
      <c r="N22" s="106" t="s">
        <v>30</v>
      </c>
    </row>
    <row r="24" spans="4:4">
      <c r="D24" s="102"/>
    </row>
    <row r="25" spans="4:4">
      <c r="D25" s="102"/>
    </row>
    <row r="26" spans="4:4">
      <c r="D26" s="102"/>
    </row>
  </sheetData>
  <autoFilter ref="A4:N22">
    <extLst/>
  </autoFilter>
  <mergeCells count="11">
    <mergeCell ref="A1:N1"/>
    <mergeCell ref="A2:B2"/>
    <mergeCell ref="E2:F2"/>
    <mergeCell ref="E3:G3"/>
    <mergeCell ref="I3:M3"/>
    <mergeCell ref="A3:A4"/>
    <mergeCell ref="B3:B4"/>
    <mergeCell ref="C3:C4"/>
    <mergeCell ref="D3:D4"/>
    <mergeCell ref="H3:H4"/>
    <mergeCell ref="N3:N4"/>
  </mergeCells>
  <pageMargins left="0.75" right="0.75" top="1" bottom="1" header="0.5" footer="0.5"/>
  <pageSetup paperSize="9" scale="56" fitToHeight="0"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sheetPr>
  <dimension ref="A1:H22"/>
  <sheetViews>
    <sheetView tabSelected="1" view="pageBreakPreview" zoomScaleNormal="100" topLeftCell="A5" workbookViewId="0">
      <selection activeCell="D11" sqref="D11:E11"/>
    </sheetView>
  </sheetViews>
  <sheetFormatPr defaultColWidth="9" defaultRowHeight="13.5" outlineLevelCol="7"/>
  <cols>
    <col min="1" max="2" width="9" style="2"/>
    <col min="3" max="3" width="12.275" style="2" customWidth="1"/>
    <col min="4" max="4" width="9.75833333333333" style="2" customWidth="1"/>
    <col min="5" max="5" width="10.6333333333333" style="2" customWidth="1"/>
    <col min="6" max="6" width="11.375" style="2" customWidth="1"/>
    <col min="7" max="7" width="11" style="2" customWidth="1"/>
    <col min="8" max="8" width="15.375" style="2" customWidth="1"/>
    <col min="9" max="16384" width="9" style="2"/>
  </cols>
  <sheetData>
    <row r="1" s="2" customFormat="1" ht="43" customHeight="1" spans="1:8">
      <c r="A1" s="36" t="s">
        <v>280</v>
      </c>
      <c r="B1" s="36"/>
      <c r="C1" s="36"/>
      <c r="D1" s="36"/>
      <c r="E1" s="36"/>
      <c r="F1" s="36"/>
      <c r="G1" s="36"/>
      <c r="H1" s="36"/>
    </row>
    <row r="2" s="2" customFormat="1" ht="21" customHeight="1" spans="1:8">
      <c r="A2" s="5" t="s">
        <v>144</v>
      </c>
      <c r="B2" s="5"/>
      <c r="C2" s="5"/>
      <c r="D2" s="5"/>
      <c r="E2" s="5"/>
      <c r="F2" s="5"/>
      <c r="G2" s="5"/>
      <c r="H2" s="5"/>
    </row>
    <row r="3" s="2" customFormat="1" ht="30" customHeight="1" spans="1:8">
      <c r="A3" s="6" t="s">
        <v>6</v>
      </c>
      <c r="B3" s="6"/>
      <c r="C3" s="6" t="s">
        <v>37</v>
      </c>
      <c r="D3" s="6"/>
      <c r="E3" s="6"/>
      <c r="F3" s="6"/>
      <c r="G3" s="6"/>
      <c r="H3" s="6"/>
    </row>
    <row r="4" s="2" customFormat="1" ht="30" customHeight="1" spans="1:8">
      <c r="A4" s="6" t="s">
        <v>145</v>
      </c>
      <c r="B4" s="6"/>
      <c r="C4" s="7" t="s">
        <v>218</v>
      </c>
      <c r="D4" s="7"/>
      <c r="E4" s="7"/>
      <c r="F4" s="6" t="s">
        <v>146</v>
      </c>
      <c r="G4" s="6"/>
      <c r="H4" s="6" t="s">
        <v>32</v>
      </c>
    </row>
    <row r="5" s="2" customFormat="1" ht="30" customHeight="1" spans="1:8">
      <c r="A5" s="6" t="s">
        <v>147</v>
      </c>
      <c r="B5" s="6"/>
      <c r="C5" s="7" t="s">
        <v>192</v>
      </c>
      <c r="D5" s="7"/>
      <c r="E5" s="7"/>
      <c r="F5" s="7"/>
      <c r="G5" s="7"/>
      <c r="H5" s="7"/>
    </row>
    <row r="6" s="2" customFormat="1" ht="30" customHeight="1" spans="1:8">
      <c r="A6" s="6" t="s">
        <v>149</v>
      </c>
      <c r="B6" s="6"/>
      <c r="C6" s="7" t="s">
        <v>193</v>
      </c>
      <c r="D6" s="7"/>
      <c r="E6" s="7"/>
      <c r="F6" s="7"/>
      <c r="G6" s="7"/>
      <c r="H6" s="7"/>
    </row>
    <row r="7" s="2" customFormat="1" ht="30" customHeight="1" spans="1:8">
      <c r="A7" s="6" t="s">
        <v>151</v>
      </c>
      <c r="B7" s="6"/>
      <c r="C7" s="7" t="s">
        <v>194</v>
      </c>
      <c r="D7" s="7"/>
      <c r="E7" s="7"/>
      <c r="F7" s="7"/>
      <c r="G7" s="7"/>
      <c r="H7" s="7"/>
    </row>
    <row r="8" s="2" customFormat="1" ht="30" customHeight="1" spans="1:8">
      <c r="A8" s="9" t="s">
        <v>56</v>
      </c>
      <c r="B8" s="10"/>
      <c r="C8" s="6"/>
      <c r="D8" s="6" t="s">
        <v>57</v>
      </c>
      <c r="E8" s="6" t="s">
        <v>58</v>
      </c>
      <c r="F8" s="6" t="s">
        <v>59</v>
      </c>
      <c r="G8" s="9" t="s">
        <v>60</v>
      </c>
      <c r="H8" s="10"/>
    </row>
    <row r="9" s="2" customFormat="1" ht="30" customHeight="1" spans="1:8">
      <c r="A9" s="11"/>
      <c r="B9" s="12"/>
      <c r="C9" s="6" t="s">
        <v>153</v>
      </c>
      <c r="D9" s="6">
        <v>1463.79</v>
      </c>
      <c r="E9" s="13">
        <v>1463.79</v>
      </c>
      <c r="F9" s="14">
        <v>1</v>
      </c>
      <c r="G9" s="6">
        <v>20</v>
      </c>
      <c r="H9" s="6"/>
    </row>
    <row r="10" s="2" customFormat="1" ht="30" customHeight="1" spans="1:8">
      <c r="A10" s="15" t="s">
        <v>154</v>
      </c>
      <c r="B10" s="6" t="s">
        <v>65</v>
      </c>
      <c r="C10" s="6" t="s">
        <v>66</v>
      </c>
      <c r="D10" s="6" t="s">
        <v>67</v>
      </c>
      <c r="E10" s="6"/>
      <c r="F10" s="6" t="s">
        <v>68</v>
      </c>
      <c r="G10" s="6" t="s">
        <v>69</v>
      </c>
      <c r="H10" s="6" t="s">
        <v>70</v>
      </c>
    </row>
    <row r="11" s="2" customFormat="1" ht="30" customHeight="1" spans="1:8">
      <c r="A11" s="16"/>
      <c r="B11" s="15" t="s">
        <v>16</v>
      </c>
      <c r="C11" s="15" t="s">
        <v>281</v>
      </c>
      <c r="D11" s="6" t="s">
        <v>282</v>
      </c>
      <c r="E11" s="6"/>
      <c r="F11" s="31" t="s">
        <v>283</v>
      </c>
      <c r="G11" s="31">
        <v>990</v>
      </c>
      <c r="H11" s="24">
        <v>10</v>
      </c>
    </row>
    <row r="12" s="2" customFormat="1" ht="30" customHeight="1" spans="1:8">
      <c r="A12" s="16"/>
      <c r="B12" s="16"/>
      <c r="C12" s="15" t="s">
        <v>284</v>
      </c>
      <c r="D12" s="21" t="s">
        <v>285</v>
      </c>
      <c r="E12" s="22"/>
      <c r="F12" s="6" t="s">
        <v>159</v>
      </c>
      <c r="G12" s="6" t="s">
        <v>182</v>
      </c>
      <c r="H12" s="24">
        <v>10</v>
      </c>
    </row>
    <row r="13" s="2" customFormat="1" ht="30" customHeight="1" spans="1:8">
      <c r="A13" s="16"/>
      <c r="B13" s="16"/>
      <c r="C13" s="16"/>
      <c r="D13" s="21" t="s">
        <v>286</v>
      </c>
      <c r="E13" s="22"/>
      <c r="F13" s="6" t="s">
        <v>159</v>
      </c>
      <c r="G13" s="6" t="s">
        <v>182</v>
      </c>
      <c r="H13" s="24">
        <v>0</v>
      </c>
    </row>
    <row r="14" s="2" customFormat="1" ht="30" customHeight="1" spans="1:8">
      <c r="A14" s="16"/>
      <c r="B14" s="16"/>
      <c r="C14" s="15" t="s">
        <v>163</v>
      </c>
      <c r="D14" s="21" t="s">
        <v>287</v>
      </c>
      <c r="E14" s="22"/>
      <c r="F14" s="23" t="s">
        <v>87</v>
      </c>
      <c r="G14" s="23" t="s">
        <v>87</v>
      </c>
      <c r="H14" s="24">
        <v>10</v>
      </c>
    </row>
    <row r="15" s="2" customFormat="1" ht="36" customHeight="1" spans="1:8">
      <c r="A15" s="16"/>
      <c r="B15" s="6" t="s">
        <v>17</v>
      </c>
      <c r="C15" s="6" t="s">
        <v>184</v>
      </c>
      <c r="D15" s="6" t="s">
        <v>288</v>
      </c>
      <c r="E15" s="6"/>
      <c r="F15" s="6" t="s">
        <v>98</v>
      </c>
      <c r="G15" s="6" t="s">
        <v>98</v>
      </c>
      <c r="H15" s="24">
        <v>15</v>
      </c>
    </row>
    <row r="16" s="2" customFormat="1" ht="36" customHeight="1" spans="1:8">
      <c r="A16" s="16"/>
      <c r="B16" s="6"/>
      <c r="C16" s="6"/>
      <c r="D16" s="21" t="s">
        <v>276</v>
      </c>
      <c r="E16" s="22"/>
      <c r="F16" s="6" t="s">
        <v>277</v>
      </c>
      <c r="G16" s="6" t="s">
        <v>277</v>
      </c>
      <c r="H16" s="24">
        <v>15</v>
      </c>
    </row>
    <row r="17" s="2" customFormat="1" ht="51" customHeight="1" spans="1:8">
      <c r="A17" s="16"/>
      <c r="B17" s="16" t="s">
        <v>170</v>
      </c>
      <c r="C17" s="16" t="s">
        <v>171</v>
      </c>
      <c r="D17" s="21" t="s">
        <v>234</v>
      </c>
      <c r="E17" s="22"/>
      <c r="F17" s="6" t="s">
        <v>272</v>
      </c>
      <c r="G17" s="23">
        <v>1</v>
      </c>
      <c r="H17" s="24">
        <v>10</v>
      </c>
    </row>
    <row r="18" s="2" customFormat="1" ht="30" customHeight="1" spans="1:8">
      <c r="A18" s="6" t="s">
        <v>135</v>
      </c>
      <c r="B18" s="24">
        <f>G9+H12+H13+H14+H15+H16+H17+H11</f>
        <v>90</v>
      </c>
      <c r="C18" s="24"/>
      <c r="D18" s="24"/>
      <c r="E18" s="24"/>
      <c r="F18" s="24"/>
      <c r="G18" s="24"/>
      <c r="H18" s="24"/>
    </row>
    <row r="19" s="2" customFormat="1" ht="180" customHeight="1" spans="1:8">
      <c r="A19" s="6" t="s">
        <v>136</v>
      </c>
      <c r="B19" s="6"/>
      <c r="C19" s="7" t="s">
        <v>289</v>
      </c>
      <c r="D19" s="7"/>
      <c r="E19" s="7"/>
      <c r="F19" s="7"/>
      <c r="G19" s="7"/>
      <c r="H19" s="7"/>
    </row>
    <row r="20" s="2" customFormat="1" ht="180" customHeight="1" spans="1:8">
      <c r="A20" s="6" t="s">
        <v>138</v>
      </c>
      <c r="B20" s="6"/>
      <c r="C20" s="7" t="s">
        <v>279</v>
      </c>
      <c r="D20" s="7"/>
      <c r="E20" s="7"/>
      <c r="F20" s="7"/>
      <c r="G20" s="7"/>
      <c r="H20" s="7"/>
    </row>
    <row r="21" s="2" customFormat="1" ht="180" customHeight="1" spans="1:8">
      <c r="A21" s="6" t="s">
        <v>140</v>
      </c>
      <c r="B21" s="6"/>
      <c r="C21" s="6" t="s">
        <v>175</v>
      </c>
      <c r="D21" s="6"/>
      <c r="E21" s="6"/>
      <c r="F21" s="6"/>
      <c r="G21" s="6"/>
      <c r="H21" s="6"/>
    </row>
    <row r="22" s="2" customFormat="1" ht="134" customHeight="1" spans="1:8">
      <c r="A22" s="33" t="s">
        <v>142</v>
      </c>
      <c r="B22" s="34"/>
      <c r="C22" s="34"/>
      <c r="D22" s="34"/>
      <c r="E22" s="34"/>
      <c r="F22" s="34"/>
      <c r="G22" s="34"/>
      <c r="H22" s="34"/>
    </row>
  </sheetData>
  <mergeCells count="37">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D17:E17"/>
    <mergeCell ref="B18:H18"/>
    <mergeCell ref="A19:B19"/>
    <mergeCell ref="C19:H19"/>
    <mergeCell ref="A20:B20"/>
    <mergeCell ref="C20:H20"/>
    <mergeCell ref="A21:B21"/>
    <mergeCell ref="C21:H21"/>
    <mergeCell ref="A22:H22"/>
    <mergeCell ref="A10:A17"/>
    <mergeCell ref="B11:B14"/>
    <mergeCell ref="B15:B16"/>
    <mergeCell ref="C12:C13"/>
    <mergeCell ref="C15:C16"/>
    <mergeCell ref="A8:B9"/>
  </mergeCells>
  <pageMargins left="0.75" right="0.75" top="1" bottom="1" header="0.5" footer="0.5"/>
  <pageSetup paperSize="9" scale="9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sheetPr>
  <dimension ref="A1:H22"/>
  <sheetViews>
    <sheetView view="pageBreakPreview" zoomScaleNormal="100" topLeftCell="A4" workbookViewId="0">
      <selection activeCell="M19" sqref="M19"/>
    </sheetView>
  </sheetViews>
  <sheetFormatPr defaultColWidth="9" defaultRowHeight="13.5" outlineLevelCol="7"/>
  <cols>
    <col min="1" max="2" width="9" style="2"/>
    <col min="3" max="3" width="12.275" style="2" customWidth="1"/>
    <col min="4" max="4" width="9.75833333333333" style="2" customWidth="1"/>
    <col min="5" max="5" width="10.6333333333333" style="2" customWidth="1"/>
    <col min="6" max="6" width="11.375" style="2" customWidth="1"/>
    <col min="7" max="7" width="11" style="2" customWidth="1"/>
    <col min="8" max="8" width="15.375" style="2" customWidth="1"/>
    <col min="9" max="16384" width="9" style="2"/>
  </cols>
  <sheetData>
    <row r="1" s="2" customFormat="1" ht="43" customHeight="1" spans="1:8">
      <c r="A1" s="36" t="s">
        <v>290</v>
      </c>
      <c r="B1" s="36"/>
      <c r="C1" s="36"/>
      <c r="D1" s="36"/>
      <c r="E1" s="36"/>
      <c r="F1" s="36"/>
      <c r="G1" s="36"/>
      <c r="H1" s="36"/>
    </row>
    <row r="2" s="2" customFormat="1" ht="21" customHeight="1" spans="1:8">
      <c r="A2" s="5" t="s">
        <v>144</v>
      </c>
      <c r="B2" s="5"/>
      <c r="C2" s="5"/>
      <c r="D2" s="5"/>
      <c r="E2" s="5"/>
      <c r="F2" s="5"/>
      <c r="G2" s="5"/>
      <c r="H2" s="5"/>
    </row>
    <row r="3" s="2" customFormat="1" ht="30" customHeight="1" spans="1:8">
      <c r="A3" s="6" t="s">
        <v>6</v>
      </c>
      <c r="B3" s="6"/>
      <c r="C3" s="6" t="s">
        <v>38</v>
      </c>
      <c r="D3" s="6"/>
      <c r="E3" s="6"/>
      <c r="F3" s="6"/>
      <c r="G3" s="6"/>
      <c r="H3" s="6"/>
    </row>
    <row r="4" s="2" customFormat="1" ht="30" customHeight="1" spans="1:8">
      <c r="A4" s="6" t="s">
        <v>145</v>
      </c>
      <c r="B4" s="6"/>
      <c r="C4" s="7" t="s">
        <v>218</v>
      </c>
      <c r="D4" s="7"/>
      <c r="E4" s="7"/>
      <c r="F4" s="6" t="s">
        <v>146</v>
      </c>
      <c r="G4" s="6"/>
      <c r="H4" s="6" t="s">
        <v>32</v>
      </c>
    </row>
    <row r="5" s="2" customFormat="1" ht="30" customHeight="1" spans="1:8">
      <c r="A5" s="6" t="s">
        <v>147</v>
      </c>
      <c r="B5" s="6"/>
      <c r="C5" s="7" t="s">
        <v>192</v>
      </c>
      <c r="D5" s="7"/>
      <c r="E5" s="7"/>
      <c r="F5" s="7"/>
      <c r="G5" s="7"/>
      <c r="H5" s="7"/>
    </row>
    <row r="6" s="2" customFormat="1" ht="30" customHeight="1" spans="1:8">
      <c r="A6" s="6" t="s">
        <v>149</v>
      </c>
      <c r="B6" s="6"/>
      <c r="C6" s="7" t="s">
        <v>193</v>
      </c>
      <c r="D6" s="7"/>
      <c r="E6" s="7"/>
      <c r="F6" s="7"/>
      <c r="G6" s="7"/>
      <c r="H6" s="7"/>
    </row>
    <row r="7" s="2" customFormat="1" ht="30" customHeight="1" spans="1:8">
      <c r="A7" s="6" t="s">
        <v>151</v>
      </c>
      <c r="B7" s="6"/>
      <c r="C7" s="7" t="s">
        <v>194</v>
      </c>
      <c r="D7" s="7"/>
      <c r="E7" s="7"/>
      <c r="F7" s="7"/>
      <c r="G7" s="7"/>
      <c r="H7" s="7"/>
    </row>
    <row r="8" s="2" customFormat="1" ht="30" customHeight="1" spans="1:8">
      <c r="A8" s="9" t="s">
        <v>56</v>
      </c>
      <c r="B8" s="10"/>
      <c r="C8" s="6"/>
      <c r="D8" s="6" t="s">
        <v>57</v>
      </c>
      <c r="E8" s="6" t="s">
        <v>58</v>
      </c>
      <c r="F8" s="6" t="s">
        <v>59</v>
      </c>
      <c r="G8" s="9" t="s">
        <v>60</v>
      </c>
      <c r="H8" s="10"/>
    </row>
    <row r="9" s="2" customFormat="1" ht="30" customHeight="1" spans="1:8">
      <c r="A9" s="11"/>
      <c r="B9" s="12"/>
      <c r="C9" s="6" t="s">
        <v>153</v>
      </c>
      <c r="D9" s="6">
        <v>6035.53</v>
      </c>
      <c r="E9" s="13">
        <v>6024.66</v>
      </c>
      <c r="F9" s="14">
        <v>0.9982</v>
      </c>
      <c r="G9" s="6">
        <v>19.64</v>
      </c>
      <c r="H9" s="6"/>
    </row>
    <row r="10" s="2" customFormat="1" ht="30" customHeight="1" spans="1:8">
      <c r="A10" s="15" t="s">
        <v>154</v>
      </c>
      <c r="B10" s="6" t="s">
        <v>65</v>
      </c>
      <c r="C10" s="6" t="s">
        <v>66</v>
      </c>
      <c r="D10" s="6" t="s">
        <v>67</v>
      </c>
      <c r="E10" s="6"/>
      <c r="F10" s="6" t="s">
        <v>68</v>
      </c>
      <c r="G10" s="6" t="s">
        <v>69</v>
      </c>
      <c r="H10" s="6" t="s">
        <v>70</v>
      </c>
    </row>
    <row r="11" s="2" customFormat="1" ht="30" customHeight="1" spans="1:8">
      <c r="A11" s="16"/>
      <c r="B11" s="15" t="s">
        <v>16</v>
      </c>
      <c r="C11" s="15" t="s">
        <v>219</v>
      </c>
      <c r="D11" s="6" t="s">
        <v>291</v>
      </c>
      <c r="E11" s="6"/>
      <c r="F11" s="31" t="s">
        <v>292</v>
      </c>
      <c r="G11" s="31">
        <v>440</v>
      </c>
      <c r="H11" s="24">
        <v>12.81</v>
      </c>
    </row>
    <row r="12" s="2" customFormat="1" ht="30" customHeight="1" spans="1:8">
      <c r="A12" s="16"/>
      <c r="B12" s="16"/>
      <c r="C12" s="15" t="s">
        <v>157</v>
      </c>
      <c r="D12" s="21" t="s">
        <v>293</v>
      </c>
      <c r="E12" s="22"/>
      <c r="F12" s="23" t="s">
        <v>159</v>
      </c>
      <c r="G12" s="6" t="s">
        <v>159</v>
      </c>
      <c r="H12" s="24">
        <v>5</v>
      </c>
    </row>
    <row r="13" s="2" customFormat="1" ht="30" customHeight="1" spans="1:8">
      <c r="A13" s="16"/>
      <c r="B13" s="16"/>
      <c r="C13" s="16"/>
      <c r="D13" s="21" t="s">
        <v>273</v>
      </c>
      <c r="E13" s="22"/>
      <c r="F13" s="23" t="s">
        <v>161</v>
      </c>
      <c r="G13" s="6" t="s">
        <v>162</v>
      </c>
      <c r="H13" s="24">
        <v>0</v>
      </c>
    </row>
    <row r="14" s="2" customFormat="1" ht="30" customHeight="1" spans="1:8">
      <c r="A14" s="16"/>
      <c r="B14" s="16"/>
      <c r="C14" s="15" t="s">
        <v>163</v>
      </c>
      <c r="D14" s="21" t="s">
        <v>287</v>
      </c>
      <c r="E14" s="22"/>
      <c r="F14" s="23" t="s">
        <v>87</v>
      </c>
      <c r="G14" s="23" t="s">
        <v>87</v>
      </c>
      <c r="H14" s="24">
        <v>10</v>
      </c>
    </row>
    <row r="15" s="2" customFormat="1" ht="36" customHeight="1" spans="1:8">
      <c r="A15" s="16"/>
      <c r="B15" s="6" t="s">
        <v>17</v>
      </c>
      <c r="C15" s="6" t="s">
        <v>184</v>
      </c>
      <c r="D15" s="6" t="s">
        <v>294</v>
      </c>
      <c r="E15" s="6"/>
      <c r="F15" s="6" t="s">
        <v>98</v>
      </c>
      <c r="G15" s="6" t="s">
        <v>98</v>
      </c>
      <c r="H15" s="24">
        <v>15</v>
      </c>
    </row>
    <row r="16" s="2" customFormat="1" ht="36" customHeight="1" spans="1:8">
      <c r="A16" s="16"/>
      <c r="B16" s="6"/>
      <c r="C16" s="6"/>
      <c r="D16" s="21" t="s">
        <v>276</v>
      </c>
      <c r="E16" s="22"/>
      <c r="F16" s="6" t="s">
        <v>277</v>
      </c>
      <c r="G16" s="6" t="s">
        <v>277</v>
      </c>
      <c r="H16" s="24">
        <v>15</v>
      </c>
    </row>
    <row r="17" s="2" customFormat="1" ht="51" customHeight="1" spans="1:8">
      <c r="A17" s="16"/>
      <c r="B17" s="16" t="s">
        <v>170</v>
      </c>
      <c r="C17" s="16" t="s">
        <v>171</v>
      </c>
      <c r="D17" s="21" t="s">
        <v>234</v>
      </c>
      <c r="E17" s="22"/>
      <c r="F17" s="6" t="s">
        <v>272</v>
      </c>
      <c r="G17" s="23">
        <v>1</v>
      </c>
      <c r="H17" s="24">
        <v>10</v>
      </c>
    </row>
    <row r="18" s="2" customFormat="1" ht="30" customHeight="1" spans="1:8">
      <c r="A18" s="6" t="s">
        <v>135</v>
      </c>
      <c r="B18" s="6">
        <f>H17+H16+H15+H14+H13+H12+H11+G9</f>
        <v>87.45</v>
      </c>
      <c r="C18" s="6"/>
      <c r="D18" s="6"/>
      <c r="E18" s="6"/>
      <c r="F18" s="6"/>
      <c r="G18" s="6"/>
      <c r="H18" s="6"/>
    </row>
    <row r="19" s="2" customFormat="1" ht="180" customHeight="1" spans="1:8">
      <c r="A19" s="6" t="s">
        <v>136</v>
      </c>
      <c r="B19" s="6"/>
      <c r="C19" s="7" t="s">
        <v>295</v>
      </c>
      <c r="D19" s="7"/>
      <c r="E19" s="7"/>
      <c r="F19" s="7"/>
      <c r="G19" s="7"/>
      <c r="H19" s="7"/>
    </row>
    <row r="20" s="2" customFormat="1" ht="180" customHeight="1" spans="1:8">
      <c r="A20" s="6" t="s">
        <v>138</v>
      </c>
      <c r="B20" s="6"/>
      <c r="C20" s="7" t="s">
        <v>279</v>
      </c>
      <c r="D20" s="7"/>
      <c r="E20" s="7"/>
      <c r="F20" s="7"/>
      <c r="G20" s="7"/>
      <c r="H20" s="7"/>
    </row>
    <row r="21" s="2" customFormat="1" ht="180" customHeight="1" spans="1:8">
      <c r="A21" s="6" t="s">
        <v>140</v>
      </c>
      <c r="B21" s="6"/>
      <c r="C21" s="6" t="s">
        <v>175</v>
      </c>
      <c r="D21" s="6"/>
      <c r="E21" s="6"/>
      <c r="F21" s="6"/>
      <c r="G21" s="6"/>
      <c r="H21" s="6"/>
    </row>
    <row r="22" s="2" customFormat="1" ht="134" customHeight="1" spans="1:8">
      <c r="A22" s="33" t="s">
        <v>142</v>
      </c>
      <c r="B22" s="34"/>
      <c r="C22" s="34"/>
      <c r="D22" s="34"/>
      <c r="E22" s="34"/>
      <c r="F22" s="34"/>
      <c r="G22" s="34"/>
      <c r="H22" s="34"/>
    </row>
  </sheetData>
  <mergeCells count="37">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D17:E17"/>
    <mergeCell ref="B18:H18"/>
    <mergeCell ref="A19:B19"/>
    <mergeCell ref="C19:H19"/>
    <mergeCell ref="A20:B20"/>
    <mergeCell ref="C20:H20"/>
    <mergeCell ref="A21:B21"/>
    <mergeCell ref="C21:H21"/>
    <mergeCell ref="A22:H22"/>
    <mergeCell ref="A10:A17"/>
    <mergeCell ref="B11:B14"/>
    <mergeCell ref="B15:B16"/>
    <mergeCell ref="C12:C13"/>
    <mergeCell ref="C15:C16"/>
    <mergeCell ref="A8:B9"/>
  </mergeCells>
  <pageMargins left="0.75" right="0.75" top="1" bottom="1" header="0.5" footer="0.5"/>
  <pageSetup paperSize="9" scale="99" orientation="portrait"/>
  <headerFooter/>
  <colBreaks count="1" manualBreakCount="1">
    <brk id="8" max="1048575" man="1"/>
  </col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sheetPr>
  <dimension ref="A1:H21"/>
  <sheetViews>
    <sheetView workbookViewId="0">
      <selection activeCell="N17" sqref="N17"/>
    </sheetView>
  </sheetViews>
  <sheetFormatPr defaultColWidth="9" defaultRowHeight="13.5" outlineLevelCol="7"/>
  <cols>
    <col min="1" max="2" width="9" style="2"/>
    <col min="3" max="3" width="12.275" style="2" customWidth="1"/>
    <col min="4" max="4" width="9.75833333333333" style="2" customWidth="1"/>
    <col min="5" max="5" width="10.6333333333333" style="2" customWidth="1"/>
    <col min="6" max="6" width="11.375" style="2" customWidth="1"/>
    <col min="7" max="7" width="11" style="2" customWidth="1"/>
    <col min="8" max="8" width="15.375" style="2" customWidth="1"/>
    <col min="9" max="16384" width="9" style="2"/>
  </cols>
  <sheetData>
    <row r="1" s="2" customFormat="1" ht="50" customHeight="1" spans="1:8">
      <c r="A1" s="30" t="s">
        <v>296</v>
      </c>
      <c r="B1" s="30"/>
      <c r="C1" s="30"/>
      <c r="D1" s="30"/>
      <c r="E1" s="30"/>
      <c r="F1" s="30"/>
      <c r="G1" s="30"/>
      <c r="H1" s="30"/>
    </row>
    <row r="2" s="2" customFormat="1" ht="21" customHeight="1" spans="1:8">
      <c r="A2" s="5" t="s">
        <v>144</v>
      </c>
      <c r="B2" s="5"/>
      <c r="C2" s="5"/>
      <c r="D2" s="5"/>
      <c r="E2" s="5"/>
      <c r="F2" s="5"/>
      <c r="G2" s="5"/>
      <c r="H2" s="5"/>
    </row>
    <row r="3" s="2" customFormat="1" ht="30" customHeight="1" spans="1:8">
      <c r="A3" s="6" t="s">
        <v>6</v>
      </c>
      <c r="B3" s="6"/>
      <c r="C3" s="6" t="s">
        <v>39</v>
      </c>
      <c r="D3" s="6"/>
      <c r="E3" s="6"/>
      <c r="F3" s="6"/>
      <c r="G3" s="6"/>
      <c r="H3" s="6"/>
    </row>
    <row r="4" s="2" customFormat="1" ht="30" customHeight="1" spans="1:8">
      <c r="A4" s="6" t="s">
        <v>145</v>
      </c>
      <c r="B4" s="6"/>
      <c r="C4" s="7" t="s">
        <v>218</v>
      </c>
      <c r="D4" s="7"/>
      <c r="E4" s="7"/>
      <c r="F4" s="6" t="s">
        <v>146</v>
      </c>
      <c r="G4" s="6"/>
      <c r="H4" s="8" t="s">
        <v>40</v>
      </c>
    </row>
    <row r="5" s="2" customFormat="1" ht="30" customHeight="1" spans="1:8">
      <c r="A5" s="6" t="s">
        <v>147</v>
      </c>
      <c r="B5" s="6"/>
      <c r="C5" s="7" t="s">
        <v>192</v>
      </c>
      <c r="D5" s="7"/>
      <c r="E5" s="7"/>
      <c r="F5" s="7"/>
      <c r="G5" s="7"/>
      <c r="H5" s="7"/>
    </row>
    <row r="6" s="2" customFormat="1" ht="30" customHeight="1" spans="1:8">
      <c r="A6" s="6" t="s">
        <v>149</v>
      </c>
      <c r="B6" s="6"/>
      <c r="C6" s="7" t="s">
        <v>297</v>
      </c>
      <c r="D6" s="7"/>
      <c r="E6" s="7"/>
      <c r="F6" s="7"/>
      <c r="G6" s="7"/>
      <c r="H6" s="7"/>
    </row>
    <row r="7" s="2" customFormat="1" ht="30" customHeight="1" spans="1:8">
      <c r="A7" s="6" t="s">
        <v>151</v>
      </c>
      <c r="B7" s="6"/>
      <c r="C7" s="7" t="s">
        <v>298</v>
      </c>
      <c r="D7" s="7"/>
      <c r="E7" s="7"/>
      <c r="F7" s="7"/>
      <c r="G7" s="7"/>
      <c r="H7" s="7"/>
    </row>
    <row r="8" s="2" customFormat="1" ht="30" customHeight="1" spans="1:8">
      <c r="A8" s="9" t="s">
        <v>56</v>
      </c>
      <c r="B8" s="10"/>
      <c r="C8" s="6"/>
      <c r="D8" s="6" t="s">
        <v>57</v>
      </c>
      <c r="E8" s="6" t="s">
        <v>58</v>
      </c>
      <c r="F8" s="6" t="s">
        <v>59</v>
      </c>
      <c r="G8" s="9" t="s">
        <v>60</v>
      </c>
      <c r="H8" s="10"/>
    </row>
    <row r="9" s="2" customFormat="1" ht="30" customHeight="1" spans="1:8">
      <c r="A9" s="11"/>
      <c r="B9" s="12"/>
      <c r="C9" s="6" t="s">
        <v>153</v>
      </c>
      <c r="D9" s="6">
        <v>1103.29</v>
      </c>
      <c r="E9" s="13">
        <v>1062.3</v>
      </c>
      <c r="F9" s="14">
        <f>E9/D9</f>
        <v>0.962847483435905</v>
      </c>
      <c r="G9" s="13">
        <v>19.26</v>
      </c>
      <c r="H9" s="13"/>
    </row>
    <row r="10" s="2" customFormat="1" ht="30" customHeight="1" spans="1:8">
      <c r="A10" s="15" t="s">
        <v>154</v>
      </c>
      <c r="B10" s="6" t="s">
        <v>65</v>
      </c>
      <c r="C10" s="6" t="s">
        <v>66</v>
      </c>
      <c r="D10" s="6" t="s">
        <v>67</v>
      </c>
      <c r="E10" s="6"/>
      <c r="F10" s="6" t="s">
        <v>68</v>
      </c>
      <c r="G10" s="6" t="s">
        <v>69</v>
      </c>
      <c r="H10" s="6" t="s">
        <v>70</v>
      </c>
    </row>
    <row r="11" s="2" customFormat="1" ht="44" customHeight="1" spans="1:8">
      <c r="A11" s="16"/>
      <c r="B11" s="15" t="s">
        <v>16</v>
      </c>
      <c r="C11" s="15" t="s">
        <v>219</v>
      </c>
      <c r="D11" s="6" t="s">
        <v>299</v>
      </c>
      <c r="E11" s="6"/>
      <c r="F11" s="32">
        <v>1</v>
      </c>
      <c r="G11" s="32">
        <v>1</v>
      </c>
      <c r="H11" s="24">
        <v>10</v>
      </c>
    </row>
    <row r="12" s="2" customFormat="1" ht="30" customHeight="1" spans="1:8">
      <c r="A12" s="16"/>
      <c r="B12" s="16"/>
      <c r="C12" s="16"/>
      <c r="D12" s="21" t="s">
        <v>300</v>
      </c>
      <c r="E12" s="22"/>
      <c r="F12" s="31">
        <v>6</v>
      </c>
      <c r="G12" s="31">
        <v>6</v>
      </c>
      <c r="H12" s="24">
        <v>10</v>
      </c>
    </row>
    <row r="13" s="2" customFormat="1" ht="30" customHeight="1" spans="1:8">
      <c r="A13" s="16"/>
      <c r="B13" s="16"/>
      <c r="C13" s="15" t="s">
        <v>157</v>
      </c>
      <c r="D13" s="21" t="s">
        <v>286</v>
      </c>
      <c r="E13" s="22"/>
      <c r="F13" s="6" t="s">
        <v>159</v>
      </c>
      <c r="G13" s="6" t="s">
        <v>301</v>
      </c>
      <c r="H13" s="24">
        <v>0</v>
      </c>
    </row>
    <row r="14" s="2" customFormat="1" ht="30" customHeight="1" spans="1:8">
      <c r="A14" s="16"/>
      <c r="B14" s="16"/>
      <c r="C14" s="15" t="s">
        <v>163</v>
      </c>
      <c r="D14" s="21" t="s">
        <v>302</v>
      </c>
      <c r="E14" s="22"/>
      <c r="F14" s="23" t="s">
        <v>87</v>
      </c>
      <c r="G14" s="6" t="s">
        <v>87</v>
      </c>
      <c r="H14" s="24">
        <v>10</v>
      </c>
    </row>
    <row r="15" s="2" customFormat="1" ht="36" customHeight="1" spans="1:8">
      <c r="A15" s="16"/>
      <c r="B15" s="6" t="s">
        <v>17</v>
      </c>
      <c r="C15" s="6" t="s">
        <v>184</v>
      </c>
      <c r="D15" s="21" t="s">
        <v>303</v>
      </c>
      <c r="E15" s="22"/>
      <c r="F15" s="6" t="s">
        <v>304</v>
      </c>
      <c r="G15" s="6" t="s">
        <v>304</v>
      </c>
      <c r="H15" s="24">
        <v>30</v>
      </c>
    </row>
    <row r="16" s="2" customFormat="1" ht="51" customHeight="1" spans="1:8">
      <c r="A16" s="16"/>
      <c r="B16" s="16" t="s">
        <v>170</v>
      </c>
      <c r="C16" s="16" t="s">
        <v>171</v>
      </c>
      <c r="D16" s="21" t="s">
        <v>305</v>
      </c>
      <c r="E16" s="22"/>
      <c r="F16" s="23">
        <v>1</v>
      </c>
      <c r="G16" s="23">
        <v>1</v>
      </c>
      <c r="H16" s="24">
        <v>10</v>
      </c>
    </row>
    <row r="17" s="2" customFormat="1" ht="30" customHeight="1" spans="1:8">
      <c r="A17" s="6" t="s">
        <v>135</v>
      </c>
      <c r="B17" s="6">
        <f>G9+H11+H12+H13+H14+H15+H16</f>
        <v>89.26</v>
      </c>
      <c r="C17" s="6"/>
      <c r="D17" s="6"/>
      <c r="E17" s="6"/>
      <c r="F17" s="6"/>
      <c r="G17" s="6"/>
      <c r="H17" s="6"/>
    </row>
    <row r="18" s="2" customFormat="1" ht="180" customHeight="1" spans="1:8">
      <c r="A18" s="6" t="s">
        <v>136</v>
      </c>
      <c r="B18" s="6"/>
      <c r="C18" s="7" t="s">
        <v>306</v>
      </c>
      <c r="D18" s="7"/>
      <c r="E18" s="7"/>
      <c r="F18" s="7"/>
      <c r="G18" s="7"/>
      <c r="H18" s="7"/>
    </row>
    <row r="19" s="2" customFormat="1" ht="180" customHeight="1" spans="1:8">
      <c r="A19" s="6" t="s">
        <v>138</v>
      </c>
      <c r="B19" s="6"/>
      <c r="C19" s="7" t="s">
        <v>307</v>
      </c>
      <c r="D19" s="7"/>
      <c r="E19" s="7"/>
      <c r="F19" s="7"/>
      <c r="G19" s="7"/>
      <c r="H19" s="7"/>
    </row>
    <row r="20" s="2" customFormat="1" ht="180" customHeight="1" spans="1:8">
      <c r="A20" s="6" t="s">
        <v>140</v>
      </c>
      <c r="B20" s="6"/>
      <c r="C20" s="6" t="s">
        <v>175</v>
      </c>
      <c r="D20" s="6"/>
      <c r="E20" s="6"/>
      <c r="F20" s="6"/>
      <c r="G20" s="6"/>
      <c r="H20" s="6"/>
    </row>
    <row r="21" s="2" customFormat="1" ht="134" customHeight="1" spans="1:8">
      <c r="A21" s="33" t="s">
        <v>142</v>
      </c>
      <c r="B21" s="34"/>
      <c r="C21" s="34"/>
      <c r="D21" s="34"/>
      <c r="E21" s="34"/>
      <c r="F21" s="34"/>
      <c r="G21" s="34"/>
      <c r="H21" s="34"/>
    </row>
  </sheetData>
  <mergeCells count="34">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B17:H17"/>
    <mergeCell ref="A18:B18"/>
    <mergeCell ref="C18:H18"/>
    <mergeCell ref="A19:B19"/>
    <mergeCell ref="C19:H19"/>
    <mergeCell ref="A20:B20"/>
    <mergeCell ref="C20:H20"/>
    <mergeCell ref="A21:H21"/>
    <mergeCell ref="A10:A16"/>
    <mergeCell ref="B11:B14"/>
    <mergeCell ref="C11:C12"/>
    <mergeCell ref="A8:B9"/>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sheetPr>
  <dimension ref="A1:H24"/>
  <sheetViews>
    <sheetView topLeftCell="A10" workbookViewId="0">
      <selection activeCell="C21" sqref="C21:H21"/>
    </sheetView>
  </sheetViews>
  <sheetFormatPr defaultColWidth="9" defaultRowHeight="13.5" outlineLevelCol="7"/>
  <cols>
    <col min="1" max="2" width="9" style="2"/>
    <col min="3" max="3" width="12.275" style="2" customWidth="1"/>
    <col min="4" max="5" width="17.3666666666667" style="2" customWidth="1"/>
    <col min="6" max="6" width="11.375" style="2" customWidth="1"/>
    <col min="7" max="7" width="11" style="2" customWidth="1"/>
    <col min="8" max="8" width="15.375" style="2" customWidth="1"/>
    <col min="9" max="10" width="9" style="2"/>
    <col min="11" max="11" width="12.8166666666667" style="2"/>
    <col min="12" max="16384" width="9" style="2"/>
  </cols>
  <sheetData>
    <row r="1" s="2" customFormat="1" ht="50" customHeight="1" spans="1:8">
      <c r="A1" s="30" t="s">
        <v>308</v>
      </c>
      <c r="B1" s="30"/>
      <c r="C1" s="30"/>
      <c r="D1" s="30"/>
      <c r="E1" s="30"/>
      <c r="F1" s="30"/>
      <c r="G1" s="30"/>
      <c r="H1" s="30"/>
    </row>
    <row r="2" s="2" customFormat="1" ht="21" customHeight="1" spans="1:8">
      <c r="A2" s="5" t="s">
        <v>144</v>
      </c>
      <c r="B2" s="5"/>
      <c r="C2" s="5"/>
      <c r="D2" s="5"/>
      <c r="E2" s="5"/>
      <c r="F2" s="5"/>
      <c r="G2" s="5"/>
      <c r="H2" s="5"/>
    </row>
    <row r="3" s="2" customFormat="1" ht="30" customHeight="1" spans="1:8">
      <c r="A3" s="6" t="s">
        <v>6</v>
      </c>
      <c r="B3" s="6"/>
      <c r="C3" s="6" t="s">
        <v>41</v>
      </c>
      <c r="D3" s="6"/>
      <c r="E3" s="6"/>
      <c r="F3" s="6"/>
      <c r="G3" s="6"/>
      <c r="H3" s="6"/>
    </row>
    <row r="4" s="2" customFormat="1" ht="30" customHeight="1" spans="1:8">
      <c r="A4" s="6" t="s">
        <v>145</v>
      </c>
      <c r="B4" s="6"/>
      <c r="C4" s="7" t="s">
        <v>218</v>
      </c>
      <c r="D4" s="7"/>
      <c r="E4" s="7"/>
      <c r="F4" s="6" t="s">
        <v>146</v>
      </c>
      <c r="G4" s="6"/>
      <c r="H4" s="6" t="s">
        <v>218</v>
      </c>
    </row>
    <row r="5" s="2" customFormat="1" ht="30" customHeight="1" spans="1:8">
      <c r="A5" s="6" t="s">
        <v>147</v>
      </c>
      <c r="B5" s="6"/>
      <c r="C5" s="7" t="s">
        <v>192</v>
      </c>
      <c r="D5" s="7"/>
      <c r="E5" s="7"/>
      <c r="F5" s="7"/>
      <c r="G5" s="7"/>
      <c r="H5" s="7"/>
    </row>
    <row r="6" s="2" customFormat="1" ht="30" customHeight="1" spans="1:8">
      <c r="A6" s="6" t="s">
        <v>149</v>
      </c>
      <c r="B6" s="6"/>
      <c r="C6" s="7" t="s">
        <v>297</v>
      </c>
      <c r="D6" s="7"/>
      <c r="E6" s="7"/>
      <c r="F6" s="7"/>
      <c r="G6" s="7"/>
      <c r="H6" s="7"/>
    </row>
    <row r="7" s="2" customFormat="1" ht="30" customHeight="1" spans="1:8">
      <c r="A7" s="6" t="s">
        <v>151</v>
      </c>
      <c r="B7" s="6"/>
      <c r="C7" s="7" t="s">
        <v>309</v>
      </c>
      <c r="D7" s="7"/>
      <c r="E7" s="7"/>
      <c r="F7" s="7"/>
      <c r="G7" s="7"/>
      <c r="H7" s="7"/>
    </row>
    <row r="8" s="2" customFormat="1" ht="30" customHeight="1" spans="1:8">
      <c r="A8" s="9" t="s">
        <v>56</v>
      </c>
      <c r="B8" s="10"/>
      <c r="C8" s="6"/>
      <c r="D8" s="6" t="s">
        <v>57</v>
      </c>
      <c r="E8" s="6" t="s">
        <v>58</v>
      </c>
      <c r="F8" s="6" t="s">
        <v>59</v>
      </c>
      <c r="G8" s="9" t="s">
        <v>60</v>
      </c>
      <c r="H8" s="10"/>
    </row>
    <row r="9" s="2" customFormat="1" ht="30" customHeight="1" spans="1:8">
      <c r="A9" s="11"/>
      <c r="B9" s="12"/>
      <c r="C9" s="6" t="s">
        <v>153</v>
      </c>
      <c r="D9" s="24">
        <v>28664.22</v>
      </c>
      <c r="E9" s="24">
        <v>28664.22</v>
      </c>
      <c r="F9" s="14">
        <v>1</v>
      </c>
      <c r="G9" s="24">
        <v>20</v>
      </c>
      <c r="H9" s="24"/>
    </row>
    <row r="10" s="2" customFormat="1" ht="30" customHeight="1" spans="1:8">
      <c r="A10" s="15" t="s">
        <v>154</v>
      </c>
      <c r="B10" s="6" t="s">
        <v>65</v>
      </c>
      <c r="C10" s="6" t="s">
        <v>66</v>
      </c>
      <c r="D10" s="6" t="s">
        <v>67</v>
      </c>
      <c r="E10" s="6"/>
      <c r="F10" s="6" t="s">
        <v>68</v>
      </c>
      <c r="G10" s="6" t="s">
        <v>69</v>
      </c>
      <c r="H10" s="6" t="s">
        <v>70</v>
      </c>
    </row>
    <row r="11" s="44" customFormat="1" ht="33" customHeight="1" spans="1:8">
      <c r="A11" s="16"/>
      <c r="B11" s="15" t="s">
        <v>16</v>
      </c>
      <c r="C11" s="15" t="s">
        <v>219</v>
      </c>
      <c r="D11" s="6" t="s">
        <v>310</v>
      </c>
      <c r="E11" s="6"/>
      <c r="F11" s="32">
        <v>1</v>
      </c>
      <c r="G11" s="32">
        <v>1</v>
      </c>
      <c r="H11" s="24">
        <v>5</v>
      </c>
    </row>
    <row r="12" s="44" customFormat="1" ht="33" customHeight="1" spans="1:8">
      <c r="A12" s="16"/>
      <c r="B12" s="16"/>
      <c r="C12" s="16"/>
      <c r="D12" s="21" t="s">
        <v>311</v>
      </c>
      <c r="E12" s="22"/>
      <c r="F12" s="32">
        <v>1</v>
      </c>
      <c r="G12" s="32">
        <v>1</v>
      </c>
      <c r="H12" s="24">
        <v>5</v>
      </c>
    </row>
    <row r="13" s="44" customFormat="1" ht="33" customHeight="1" spans="1:8">
      <c r="A13" s="16"/>
      <c r="B13" s="16"/>
      <c r="C13" s="16"/>
      <c r="D13" s="21" t="s">
        <v>312</v>
      </c>
      <c r="E13" s="22"/>
      <c r="F13" s="32">
        <v>1</v>
      </c>
      <c r="G13" s="32">
        <v>1</v>
      </c>
      <c r="H13" s="24">
        <v>5</v>
      </c>
    </row>
    <row r="14" s="2" customFormat="1" ht="30" customHeight="1" spans="1:8">
      <c r="A14" s="16"/>
      <c r="B14" s="16"/>
      <c r="C14" s="16"/>
      <c r="D14" s="21" t="s">
        <v>313</v>
      </c>
      <c r="E14" s="22"/>
      <c r="F14" s="32">
        <v>1</v>
      </c>
      <c r="G14" s="32">
        <v>1</v>
      </c>
      <c r="H14" s="24">
        <v>5</v>
      </c>
    </row>
    <row r="15" s="2" customFormat="1" ht="30" customHeight="1" spans="1:8">
      <c r="A15" s="16"/>
      <c r="B15" s="16"/>
      <c r="C15" s="15" t="s">
        <v>314</v>
      </c>
      <c r="D15" s="21" t="s">
        <v>315</v>
      </c>
      <c r="E15" s="22"/>
      <c r="F15" s="23" t="s">
        <v>161</v>
      </c>
      <c r="G15" s="6" t="s">
        <v>182</v>
      </c>
      <c r="H15" s="24">
        <v>0</v>
      </c>
    </row>
    <row r="16" s="2" customFormat="1" ht="30" customHeight="1" spans="1:8">
      <c r="A16" s="16"/>
      <c r="B16" s="16"/>
      <c r="C16" s="15" t="s">
        <v>163</v>
      </c>
      <c r="D16" s="21" t="s">
        <v>316</v>
      </c>
      <c r="E16" s="22"/>
      <c r="F16" s="23" t="s">
        <v>87</v>
      </c>
      <c r="G16" s="23" t="s">
        <v>87</v>
      </c>
      <c r="H16" s="24">
        <v>10</v>
      </c>
    </row>
    <row r="17" s="2" customFormat="1" ht="43" customHeight="1" spans="1:8">
      <c r="A17" s="16"/>
      <c r="B17" s="6" t="s">
        <v>17</v>
      </c>
      <c r="C17" s="6" t="s">
        <v>184</v>
      </c>
      <c r="D17" s="6" t="s">
        <v>317</v>
      </c>
      <c r="E17" s="6"/>
      <c r="F17" s="6" t="s">
        <v>318</v>
      </c>
      <c r="G17" s="6" t="s">
        <v>318</v>
      </c>
      <c r="H17" s="24">
        <v>15</v>
      </c>
    </row>
    <row r="18" s="2" customFormat="1" ht="43" customHeight="1" spans="1:8">
      <c r="A18" s="16"/>
      <c r="B18" s="6"/>
      <c r="C18" s="6"/>
      <c r="D18" s="21" t="s">
        <v>319</v>
      </c>
      <c r="E18" s="22"/>
      <c r="F18" s="6" t="s">
        <v>128</v>
      </c>
      <c r="G18" s="6" t="s">
        <v>128</v>
      </c>
      <c r="H18" s="24">
        <v>15</v>
      </c>
    </row>
    <row r="19" s="2" customFormat="1" ht="51" customHeight="1" spans="1:8">
      <c r="A19" s="16"/>
      <c r="B19" s="16" t="s">
        <v>170</v>
      </c>
      <c r="C19" s="16" t="s">
        <v>171</v>
      </c>
      <c r="D19" s="21" t="s">
        <v>234</v>
      </c>
      <c r="E19" s="22"/>
      <c r="F19" s="23">
        <v>1</v>
      </c>
      <c r="G19" s="23">
        <v>1</v>
      </c>
      <c r="H19" s="24">
        <v>10</v>
      </c>
    </row>
    <row r="20" s="2" customFormat="1" ht="30" customHeight="1" spans="1:8">
      <c r="A20" s="6" t="s">
        <v>135</v>
      </c>
      <c r="B20" s="24">
        <f>G9+H11+H12+H13+H14+H15+H16+H17+H18+H19</f>
        <v>90</v>
      </c>
      <c r="C20" s="24"/>
      <c r="D20" s="24"/>
      <c r="E20" s="24"/>
      <c r="F20" s="24"/>
      <c r="G20" s="24"/>
      <c r="H20" s="24"/>
    </row>
    <row r="21" s="2" customFormat="1" ht="180" customHeight="1" spans="1:8">
      <c r="A21" s="6" t="s">
        <v>136</v>
      </c>
      <c r="B21" s="6"/>
      <c r="C21" s="7" t="s">
        <v>320</v>
      </c>
      <c r="D21" s="7"/>
      <c r="E21" s="7"/>
      <c r="F21" s="7"/>
      <c r="G21" s="7"/>
      <c r="H21" s="7"/>
    </row>
    <row r="22" s="2" customFormat="1" ht="180" customHeight="1" spans="1:8">
      <c r="A22" s="6" t="s">
        <v>138</v>
      </c>
      <c r="B22" s="6"/>
      <c r="C22" s="7" t="s">
        <v>321</v>
      </c>
      <c r="D22" s="7"/>
      <c r="E22" s="7"/>
      <c r="F22" s="7"/>
      <c r="G22" s="7"/>
      <c r="H22" s="7"/>
    </row>
    <row r="23" s="2" customFormat="1" ht="180" customHeight="1" spans="1:8">
      <c r="A23" s="6" t="s">
        <v>140</v>
      </c>
      <c r="B23" s="6"/>
      <c r="C23" s="6" t="s">
        <v>175</v>
      </c>
      <c r="D23" s="6"/>
      <c r="E23" s="6"/>
      <c r="F23" s="6"/>
      <c r="G23" s="6"/>
      <c r="H23" s="6"/>
    </row>
    <row r="24" s="2" customFormat="1" ht="134" customHeight="1" spans="1:8">
      <c r="A24" s="33" t="s">
        <v>142</v>
      </c>
      <c r="B24" s="34"/>
      <c r="C24" s="34"/>
      <c r="D24" s="34"/>
      <c r="E24" s="34"/>
      <c r="F24" s="34"/>
      <c r="G24" s="34"/>
      <c r="H24" s="34"/>
    </row>
  </sheetData>
  <mergeCells count="39">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D17:E17"/>
    <mergeCell ref="D18:E18"/>
    <mergeCell ref="D19:E19"/>
    <mergeCell ref="B20:H20"/>
    <mergeCell ref="A21:B21"/>
    <mergeCell ref="C21:H21"/>
    <mergeCell ref="A22:B22"/>
    <mergeCell ref="C22:H22"/>
    <mergeCell ref="A23:B23"/>
    <mergeCell ref="C23:H23"/>
    <mergeCell ref="A24:H24"/>
    <mergeCell ref="A10:A19"/>
    <mergeCell ref="B11:B16"/>
    <mergeCell ref="B17:B18"/>
    <mergeCell ref="C11:C14"/>
    <mergeCell ref="C17:C18"/>
    <mergeCell ref="A8:B9"/>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5"/>
  <sheetViews>
    <sheetView view="pageBreakPreview" zoomScaleNormal="100" workbookViewId="0">
      <selection activeCell="C22" sqref="C22:H23"/>
    </sheetView>
  </sheetViews>
  <sheetFormatPr defaultColWidth="9" defaultRowHeight="13.5"/>
  <cols>
    <col min="1" max="2" width="9" style="38"/>
    <col min="3" max="3" width="14.0333333333333" style="38" customWidth="1"/>
    <col min="4" max="4" width="9.75833333333333" style="38" customWidth="1"/>
    <col min="5" max="5" width="23.325" style="38" customWidth="1"/>
    <col min="6" max="6" width="11.375" style="38" customWidth="1"/>
    <col min="7" max="7" width="11" style="38" customWidth="1"/>
    <col min="8" max="8" width="15.375" style="38" customWidth="1"/>
    <col min="9" max="16384" width="9" style="38"/>
  </cols>
  <sheetData>
    <row r="1" s="38" customFormat="1" ht="43" customHeight="1" spans="1:8">
      <c r="A1" s="40" t="s">
        <v>322</v>
      </c>
      <c r="B1" s="40"/>
      <c r="C1" s="40"/>
      <c r="D1" s="40"/>
      <c r="E1" s="40"/>
      <c r="F1" s="40"/>
      <c r="G1" s="40"/>
      <c r="H1" s="40"/>
    </row>
    <row r="2" s="38" customFormat="1" ht="21" customHeight="1" spans="1:8">
      <c r="A2" s="41" t="s">
        <v>323</v>
      </c>
      <c r="B2" s="41"/>
      <c r="C2" s="41"/>
      <c r="D2" s="41"/>
      <c r="E2" s="41"/>
      <c r="F2" s="41"/>
      <c r="G2" s="41"/>
      <c r="H2" s="41"/>
    </row>
    <row r="3" s="38" customFormat="1" ht="30" customHeight="1" spans="1:8">
      <c r="A3" s="6" t="s">
        <v>6</v>
      </c>
      <c r="B3" s="6"/>
      <c r="C3" s="6" t="s">
        <v>42</v>
      </c>
      <c r="D3" s="6"/>
      <c r="E3" s="6"/>
      <c r="F3" s="6"/>
      <c r="G3" s="6"/>
      <c r="H3" s="6"/>
    </row>
    <row r="4" s="38" customFormat="1" ht="30" customHeight="1" spans="1:8">
      <c r="A4" s="6" t="s">
        <v>145</v>
      </c>
      <c r="B4" s="6"/>
      <c r="C4" s="7" t="s">
        <v>40</v>
      </c>
      <c r="D4" s="7"/>
      <c r="E4" s="7"/>
      <c r="F4" s="6" t="s">
        <v>146</v>
      </c>
      <c r="G4" s="6"/>
      <c r="H4" s="6" t="s">
        <v>43</v>
      </c>
    </row>
    <row r="5" s="38" customFormat="1" ht="30" customHeight="1" spans="1:8">
      <c r="A5" s="6" t="s">
        <v>147</v>
      </c>
      <c r="B5" s="6"/>
      <c r="C5" s="7" t="s">
        <v>192</v>
      </c>
      <c r="D5" s="7"/>
      <c r="E5" s="7"/>
      <c r="F5" s="7"/>
      <c r="G5" s="7"/>
      <c r="H5" s="7"/>
    </row>
    <row r="6" s="38" customFormat="1" ht="30" customHeight="1" spans="1:8">
      <c r="A6" s="6" t="s">
        <v>149</v>
      </c>
      <c r="B6" s="6"/>
      <c r="C6" s="7" t="s">
        <v>193</v>
      </c>
      <c r="D6" s="7"/>
      <c r="E6" s="7"/>
      <c r="F6" s="7"/>
      <c r="G6" s="7"/>
      <c r="H6" s="7"/>
    </row>
    <row r="7" s="38" customFormat="1" ht="30" customHeight="1" spans="1:8">
      <c r="A7" s="6" t="s">
        <v>151</v>
      </c>
      <c r="B7" s="6"/>
      <c r="C7" s="7" t="s">
        <v>194</v>
      </c>
      <c r="D7" s="7"/>
      <c r="E7" s="7"/>
      <c r="F7" s="7"/>
      <c r="G7" s="7"/>
      <c r="H7" s="7"/>
    </row>
    <row r="8" s="38" customFormat="1" ht="30" customHeight="1" spans="1:8">
      <c r="A8" s="9" t="s">
        <v>56</v>
      </c>
      <c r="B8" s="10"/>
      <c r="C8" s="6"/>
      <c r="D8" s="6" t="s">
        <v>57</v>
      </c>
      <c r="E8" s="6" t="s">
        <v>58</v>
      </c>
      <c r="F8" s="6" t="s">
        <v>59</v>
      </c>
      <c r="G8" s="9" t="s">
        <v>60</v>
      </c>
      <c r="H8" s="10"/>
    </row>
    <row r="9" s="38" customFormat="1" ht="30" customHeight="1" spans="1:8">
      <c r="A9" s="11"/>
      <c r="B9" s="12"/>
      <c r="C9" s="6" t="s">
        <v>153</v>
      </c>
      <c r="D9" s="6">
        <v>963</v>
      </c>
      <c r="E9" s="6">
        <v>962.08</v>
      </c>
      <c r="F9" s="14">
        <v>0.999</v>
      </c>
      <c r="G9" s="6">
        <v>19.98</v>
      </c>
      <c r="H9" s="6"/>
    </row>
    <row r="10" s="38" customFormat="1" ht="30" customHeight="1" spans="1:8">
      <c r="A10" s="15" t="s">
        <v>195</v>
      </c>
      <c r="B10" s="6" t="s">
        <v>65</v>
      </c>
      <c r="C10" s="6" t="s">
        <v>66</v>
      </c>
      <c r="D10" s="6" t="s">
        <v>67</v>
      </c>
      <c r="E10" s="6"/>
      <c r="F10" s="6" t="s">
        <v>68</v>
      </c>
      <c r="G10" s="6" t="s">
        <v>69</v>
      </c>
      <c r="H10" s="6" t="s">
        <v>70</v>
      </c>
    </row>
    <row r="11" s="38" customFormat="1" ht="28" customHeight="1" spans="1:8">
      <c r="A11" s="16"/>
      <c r="B11" s="15" t="s">
        <v>16</v>
      </c>
      <c r="C11" s="15" t="s">
        <v>155</v>
      </c>
      <c r="D11" s="6" t="s">
        <v>324</v>
      </c>
      <c r="E11" s="6"/>
      <c r="F11" s="6" t="s">
        <v>325</v>
      </c>
      <c r="G11" s="6">
        <v>365</v>
      </c>
      <c r="H11" s="6">
        <v>6</v>
      </c>
    </row>
    <row r="12" s="38" customFormat="1" ht="28" customHeight="1" spans="1:8">
      <c r="A12" s="16"/>
      <c r="B12" s="16"/>
      <c r="C12" s="16"/>
      <c r="D12" s="21" t="s">
        <v>326</v>
      </c>
      <c r="E12" s="22"/>
      <c r="F12" s="6" t="s">
        <v>327</v>
      </c>
      <c r="G12" s="6">
        <v>3</v>
      </c>
      <c r="H12" s="6">
        <v>7</v>
      </c>
    </row>
    <row r="13" s="38" customFormat="1" ht="28" customHeight="1" spans="1:8">
      <c r="A13" s="16"/>
      <c r="B13" s="16"/>
      <c r="C13" s="16"/>
      <c r="D13" s="21" t="s">
        <v>328</v>
      </c>
      <c r="E13" s="22"/>
      <c r="F13" s="6" t="s">
        <v>327</v>
      </c>
      <c r="G13" s="6">
        <v>6</v>
      </c>
      <c r="H13" s="6">
        <v>7</v>
      </c>
    </row>
    <row r="14" s="38" customFormat="1" ht="30" customHeight="1" spans="1:8">
      <c r="A14" s="16"/>
      <c r="B14" s="16"/>
      <c r="C14" s="15" t="s">
        <v>180</v>
      </c>
      <c r="D14" s="6" t="s">
        <v>329</v>
      </c>
      <c r="E14" s="6"/>
      <c r="F14" s="6" t="s">
        <v>159</v>
      </c>
      <c r="G14" s="6" t="s">
        <v>330</v>
      </c>
      <c r="H14" s="6">
        <v>5</v>
      </c>
    </row>
    <row r="15" s="38" customFormat="1" ht="30" customHeight="1" spans="1:8">
      <c r="A15" s="16"/>
      <c r="B15" s="16"/>
      <c r="C15" s="15" t="s">
        <v>163</v>
      </c>
      <c r="D15" s="6" t="s">
        <v>331</v>
      </c>
      <c r="E15" s="6"/>
      <c r="F15" s="6" t="s">
        <v>87</v>
      </c>
      <c r="G15" s="6" t="s">
        <v>87</v>
      </c>
      <c r="H15" s="6">
        <v>5</v>
      </c>
    </row>
    <row r="16" s="38" customFormat="1" ht="30" customHeight="1" spans="1:8">
      <c r="A16" s="16"/>
      <c r="B16" s="16"/>
      <c r="C16" s="42"/>
      <c r="D16" s="21" t="s">
        <v>332</v>
      </c>
      <c r="E16" s="22"/>
      <c r="F16" s="6" t="s">
        <v>87</v>
      </c>
      <c r="G16" s="6" t="s">
        <v>87</v>
      </c>
      <c r="H16" s="6">
        <v>5</v>
      </c>
    </row>
    <row r="17" s="39" customFormat="1" ht="47" customHeight="1" spans="1:9">
      <c r="A17" s="16"/>
      <c r="B17" s="15" t="s">
        <v>17</v>
      </c>
      <c r="C17" s="6" t="s">
        <v>333</v>
      </c>
      <c r="D17" s="6" t="s">
        <v>334</v>
      </c>
      <c r="E17" s="6"/>
      <c r="F17" s="6" t="s">
        <v>94</v>
      </c>
      <c r="G17" s="6" t="s">
        <v>94</v>
      </c>
      <c r="H17" s="6">
        <v>10</v>
      </c>
      <c r="I17" s="43"/>
    </row>
    <row r="18" s="38" customFormat="1" ht="30" customHeight="1" spans="1:8">
      <c r="A18" s="16"/>
      <c r="B18" s="16"/>
      <c r="C18" s="16" t="s">
        <v>335</v>
      </c>
      <c r="D18" s="6" t="s">
        <v>336</v>
      </c>
      <c r="E18" s="6"/>
      <c r="F18" s="6" t="s">
        <v>98</v>
      </c>
      <c r="G18" s="6" t="s">
        <v>98</v>
      </c>
      <c r="H18" s="6">
        <v>10</v>
      </c>
    </row>
    <row r="19" s="38" customFormat="1" ht="30" customHeight="1" spans="1:8">
      <c r="A19" s="16"/>
      <c r="B19" s="16"/>
      <c r="C19" s="42"/>
      <c r="D19" s="6" t="s">
        <v>337</v>
      </c>
      <c r="E19" s="6"/>
      <c r="F19" s="6" t="s">
        <v>132</v>
      </c>
      <c r="G19" s="6" t="s">
        <v>132</v>
      </c>
      <c r="H19" s="6">
        <v>10</v>
      </c>
    </row>
    <row r="20" s="38" customFormat="1" ht="38.25" spans="1:8">
      <c r="A20" s="16"/>
      <c r="B20" s="15" t="s">
        <v>170</v>
      </c>
      <c r="C20" s="6" t="s">
        <v>171</v>
      </c>
      <c r="D20" s="6" t="s">
        <v>338</v>
      </c>
      <c r="E20" s="6"/>
      <c r="F20" s="23">
        <v>1</v>
      </c>
      <c r="G20" s="23">
        <v>1</v>
      </c>
      <c r="H20" s="6">
        <v>10</v>
      </c>
    </row>
    <row r="21" s="38" customFormat="1" ht="30" customHeight="1" spans="1:8">
      <c r="A21" s="6" t="s">
        <v>135</v>
      </c>
      <c r="B21" s="6">
        <f>G9+H11+H12+H13+H14+H15+H16+H17+H18+H19+H20</f>
        <v>94.98</v>
      </c>
      <c r="C21" s="6"/>
      <c r="D21" s="6"/>
      <c r="E21" s="6"/>
      <c r="F21" s="6"/>
      <c r="G21" s="6"/>
      <c r="H21" s="6"/>
    </row>
    <row r="22" s="38" customFormat="1" ht="180" customHeight="1" spans="1:8">
      <c r="A22" s="6" t="s">
        <v>136</v>
      </c>
      <c r="B22" s="6"/>
      <c r="C22" s="7" t="s">
        <v>339</v>
      </c>
      <c r="D22" s="7"/>
      <c r="E22" s="7"/>
      <c r="F22" s="7"/>
      <c r="G22" s="7"/>
      <c r="H22" s="7"/>
    </row>
    <row r="23" s="38" customFormat="1" ht="180" customHeight="1" spans="1:8">
      <c r="A23" s="6" t="s">
        <v>138</v>
      </c>
      <c r="B23" s="6"/>
      <c r="C23" s="7" t="s">
        <v>236</v>
      </c>
      <c r="D23" s="7"/>
      <c r="E23" s="7"/>
      <c r="F23" s="7"/>
      <c r="G23" s="7"/>
      <c r="H23" s="7"/>
    </row>
    <row r="24" s="38" customFormat="1" ht="180" customHeight="1" spans="1:8">
      <c r="A24" s="6" t="s">
        <v>140</v>
      </c>
      <c r="B24" s="6"/>
      <c r="C24" s="6" t="s">
        <v>175</v>
      </c>
      <c r="D24" s="6"/>
      <c r="E24" s="6"/>
      <c r="F24" s="6"/>
      <c r="G24" s="6"/>
      <c r="H24" s="6"/>
    </row>
    <row r="25" s="38" customFormat="1" ht="134" customHeight="1" spans="1:8">
      <c r="A25" s="28" t="s">
        <v>142</v>
      </c>
      <c r="B25" s="29"/>
      <c r="C25" s="29"/>
      <c r="D25" s="29"/>
      <c r="E25" s="29"/>
      <c r="F25" s="29"/>
      <c r="G25" s="29"/>
      <c r="H25" s="29"/>
    </row>
  </sheetData>
  <mergeCells count="41">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D17:E17"/>
    <mergeCell ref="D18:E18"/>
    <mergeCell ref="D19:E19"/>
    <mergeCell ref="D20:E20"/>
    <mergeCell ref="B21:H21"/>
    <mergeCell ref="A22:B22"/>
    <mergeCell ref="C22:H22"/>
    <mergeCell ref="A23:B23"/>
    <mergeCell ref="C23:H23"/>
    <mergeCell ref="A24:B24"/>
    <mergeCell ref="C24:H24"/>
    <mergeCell ref="A25:H25"/>
    <mergeCell ref="A10:A20"/>
    <mergeCell ref="B11:B16"/>
    <mergeCell ref="B17:B19"/>
    <mergeCell ref="C11:C13"/>
    <mergeCell ref="C15:C16"/>
    <mergeCell ref="C18:C19"/>
    <mergeCell ref="A8:B9"/>
  </mergeCells>
  <pageMargins left="0.75" right="0.75" top="1" bottom="1" header="0.5" footer="0.5"/>
  <pageSetup paperSize="9" scale="85" fitToHeight="0"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2"/>
  <sheetViews>
    <sheetView view="pageBreakPreview" zoomScale="90" zoomScaleNormal="100" workbookViewId="0">
      <selection activeCell="H11" sqref="H11:H14"/>
    </sheetView>
  </sheetViews>
  <sheetFormatPr defaultColWidth="9" defaultRowHeight="13.5"/>
  <cols>
    <col min="1" max="2" width="9" style="2"/>
    <col min="3" max="3" width="12.275" style="2" customWidth="1"/>
    <col min="4" max="4" width="9.75833333333333" style="2" customWidth="1"/>
    <col min="5" max="5" width="10.6333333333333" style="2" customWidth="1"/>
    <col min="6" max="6" width="11.375" style="2" customWidth="1"/>
    <col min="7" max="7" width="11" style="2" customWidth="1"/>
    <col min="8" max="8" width="15.375" style="2" customWidth="1"/>
    <col min="9" max="10" width="9" style="2"/>
    <col min="11" max="11" width="12.8166666666667" style="2"/>
    <col min="12" max="16384" width="9" style="2"/>
  </cols>
  <sheetData>
    <row r="1" s="2" customFormat="1" ht="43" customHeight="1" spans="1:8">
      <c r="A1" s="36" t="s">
        <v>340</v>
      </c>
      <c r="B1" s="36"/>
      <c r="C1" s="36"/>
      <c r="D1" s="36"/>
      <c r="E1" s="36"/>
      <c r="F1" s="36"/>
      <c r="G1" s="36"/>
      <c r="H1" s="36"/>
    </row>
    <row r="2" s="2" customFormat="1" ht="21" customHeight="1" spans="1:8">
      <c r="A2" s="5" t="s">
        <v>144</v>
      </c>
      <c r="B2" s="5"/>
      <c r="C2" s="5"/>
      <c r="D2" s="5"/>
      <c r="E2" s="5"/>
      <c r="F2" s="5"/>
      <c r="G2" s="5"/>
      <c r="H2" s="5"/>
    </row>
    <row r="3" s="2" customFormat="1" ht="30" customHeight="1" spans="1:8">
      <c r="A3" s="6" t="s">
        <v>6</v>
      </c>
      <c r="B3" s="6"/>
      <c r="C3" s="6" t="s">
        <v>44</v>
      </c>
      <c r="D3" s="6"/>
      <c r="E3" s="6"/>
      <c r="F3" s="6"/>
      <c r="G3" s="6"/>
      <c r="H3" s="6"/>
    </row>
    <row r="4" s="2" customFormat="1" ht="30" customHeight="1" spans="1:8">
      <c r="A4" s="6" t="s">
        <v>145</v>
      </c>
      <c r="B4" s="6"/>
      <c r="C4" s="7" t="s">
        <v>218</v>
      </c>
      <c r="D4" s="7"/>
      <c r="E4" s="7"/>
      <c r="F4" s="6" t="s">
        <v>146</v>
      </c>
      <c r="G4" s="6"/>
      <c r="H4" s="6" t="s">
        <v>32</v>
      </c>
    </row>
    <row r="5" s="2" customFormat="1" ht="30" customHeight="1" spans="1:8">
      <c r="A5" s="6" t="s">
        <v>147</v>
      </c>
      <c r="B5" s="6"/>
      <c r="C5" s="7" t="s">
        <v>192</v>
      </c>
      <c r="D5" s="7"/>
      <c r="E5" s="7"/>
      <c r="F5" s="7"/>
      <c r="G5" s="7"/>
      <c r="H5" s="7"/>
    </row>
    <row r="6" s="2" customFormat="1" ht="30" customHeight="1" spans="1:8">
      <c r="A6" s="6" t="s">
        <v>149</v>
      </c>
      <c r="B6" s="6"/>
      <c r="C6" s="7" t="s">
        <v>193</v>
      </c>
      <c r="D6" s="7"/>
      <c r="E6" s="7"/>
      <c r="F6" s="7"/>
      <c r="G6" s="7"/>
      <c r="H6" s="7"/>
    </row>
    <row r="7" s="2" customFormat="1" ht="30" customHeight="1" spans="1:8">
      <c r="A7" s="6" t="s">
        <v>151</v>
      </c>
      <c r="B7" s="6"/>
      <c r="C7" s="7" t="s">
        <v>194</v>
      </c>
      <c r="D7" s="7"/>
      <c r="E7" s="7"/>
      <c r="F7" s="7"/>
      <c r="G7" s="7"/>
      <c r="H7" s="7"/>
    </row>
    <row r="8" s="2" customFormat="1" ht="30" customHeight="1" spans="1:8">
      <c r="A8" s="9" t="s">
        <v>56</v>
      </c>
      <c r="B8" s="10"/>
      <c r="C8" s="6"/>
      <c r="D8" s="6" t="s">
        <v>57</v>
      </c>
      <c r="E8" s="6" t="s">
        <v>58</v>
      </c>
      <c r="F8" s="6" t="s">
        <v>59</v>
      </c>
      <c r="G8" s="9" t="s">
        <v>60</v>
      </c>
      <c r="H8" s="10"/>
    </row>
    <row r="9" s="2" customFormat="1" ht="30" customHeight="1" spans="1:11">
      <c r="A9" s="11"/>
      <c r="B9" s="12"/>
      <c r="C9" s="6" t="s">
        <v>153</v>
      </c>
      <c r="D9" s="6">
        <v>994.26</v>
      </c>
      <c r="E9" s="13">
        <v>994.26</v>
      </c>
      <c r="F9" s="14" t="s">
        <v>341</v>
      </c>
      <c r="G9" s="24">
        <v>20</v>
      </c>
      <c r="H9" s="24"/>
      <c r="K9" s="37"/>
    </row>
    <row r="10" s="2" customFormat="1" ht="30" customHeight="1" spans="1:8">
      <c r="A10" s="15" t="s">
        <v>154</v>
      </c>
      <c r="B10" s="6" t="s">
        <v>65</v>
      </c>
      <c r="C10" s="6" t="s">
        <v>66</v>
      </c>
      <c r="D10" s="6" t="s">
        <v>67</v>
      </c>
      <c r="E10" s="6"/>
      <c r="F10" s="6" t="s">
        <v>68</v>
      </c>
      <c r="G10" s="6" t="s">
        <v>69</v>
      </c>
      <c r="H10" s="6" t="s">
        <v>70</v>
      </c>
    </row>
    <row r="11" s="2" customFormat="1" ht="30" customHeight="1" spans="1:8">
      <c r="A11" s="16"/>
      <c r="B11" s="15" t="s">
        <v>16</v>
      </c>
      <c r="C11" s="15" t="s">
        <v>219</v>
      </c>
      <c r="D11" s="6" t="s">
        <v>342</v>
      </c>
      <c r="E11" s="6"/>
      <c r="F11" s="31" t="s">
        <v>343</v>
      </c>
      <c r="G11" s="31">
        <v>233</v>
      </c>
      <c r="H11" s="24">
        <v>20</v>
      </c>
    </row>
    <row r="12" s="2" customFormat="1" ht="30" customHeight="1" spans="1:8">
      <c r="A12" s="16"/>
      <c r="B12" s="16"/>
      <c r="C12" s="15" t="s">
        <v>157</v>
      </c>
      <c r="D12" s="6" t="s">
        <v>344</v>
      </c>
      <c r="E12" s="6"/>
      <c r="F12" s="23">
        <v>1</v>
      </c>
      <c r="G12" s="23">
        <v>1</v>
      </c>
      <c r="H12" s="24">
        <v>5</v>
      </c>
    </row>
    <row r="13" s="2" customFormat="1" ht="30" customHeight="1" spans="1:8">
      <c r="A13" s="16"/>
      <c r="B13" s="16"/>
      <c r="C13" s="16"/>
      <c r="D13" s="21" t="s">
        <v>258</v>
      </c>
      <c r="E13" s="22"/>
      <c r="F13" s="6" t="s">
        <v>159</v>
      </c>
      <c r="G13" s="6" t="s">
        <v>301</v>
      </c>
      <c r="H13" s="24">
        <v>0</v>
      </c>
    </row>
    <row r="14" s="2" customFormat="1" ht="30" customHeight="1" spans="1:8">
      <c r="A14" s="16"/>
      <c r="B14" s="16"/>
      <c r="C14" s="15" t="s">
        <v>163</v>
      </c>
      <c r="D14" s="21" t="s">
        <v>345</v>
      </c>
      <c r="E14" s="22"/>
      <c r="F14" s="23" t="s">
        <v>87</v>
      </c>
      <c r="G14" s="6" t="s">
        <v>87</v>
      </c>
      <c r="H14" s="24">
        <v>10</v>
      </c>
    </row>
    <row r="15" s="2" customFormat="1" ht="36" customHeight="1" spans="1:8">
      <c r="A15" s="16"/>
      <c r="B15" s="6" t="s">
        <v>17</v>
      </c>
      <c r="C15" s="6" t="s">
        <v>184</v>
      </c>
      <c r="D15" s="6" t="s">
        <v>346</v>
      </c>
      <c r="E15" s="6"/>
      <c r="F15" s="6" t="s">
        <v>98</v>
      </c>
      <c r="G15" s="6" t="s">
        <v>98</v>
      </c>
      <c r="H15" s="24">
        <v>15</v>
      </c>
    </row>
    <row r="16" s="2" customFormat="1" ht="36" customHeight="1" spans="1:8">
      <c r="A16" s="16"/>
      <c r="B16" s="6"/>
      <c r="C16" s="6"/>
      <c r="D16" s="21" t="s">
        <v>276</v>
      </c>
      <c r="E16" s="22"/>
      <c r="F16" s="6" t="s">
        <v>277</v>
      </c>
      <c r="G16" s="6" t="s">
        <v>277</v>
      </c>
      <c r="H16" s="24">
        <v>15</v>
      </c>
    </row>
    <row r="17" s="2" customFormat="1" ht="51" customHeight="1" spans="1:8">
      <c r="A17" s="16"/>
      <c r="B17" s="16" t="s">
        <v>170</v>
      </c>
      <c r="C17" s="16" t="s">
        <v>171</v>
      </c>
      <c r="D17" s="21" t="s">
        <v>234</v>
      </c>
      <c r="E17" s="22"/>
      <c r="F17" s="6" t="s">
        <v>272</v>
      </c>
      <c r="G17" s="23">
        <v>1</v>
      </c>
      <c r="H17" s="24">
        <v>10</v>
      </c>
    </row>
    <row r="18" s="2" customFormat="1" ht="30" customHeight="1" spans="1:8">
      <c r="A18" s="6" t="s">
        <v>135</v>
      </c>
      <c r="B18" s="24">
        <f>G9+H11+H12+H13+H14+H15+H16+H17</f>
        <v>95</v>
      </c>
      <c r="C18" s="24"/>
      <c r="D18" s="24"/>
      <c r="E18" s="24"/>
      <c r="F18" s="24"/>
      <c r="G18" s="24"/>
      <c r="H18" s="24"/>
    </row>
    <row r="19" s="2" customFormat="1" ht="180" customHeight="1" spans="1:8">
      <c r="A19" s="6" t="s">
        <v>136</v>
      </c>
      <c r="B19" s="6"/>
      <c r="C19" s="7" t="s">
        <v>339</v>
      </c>
      <c r="D19" s="7"/>
      <c r="E19" s="7"/>
      <c r="F19" s="7"/>
      <c r="G19" s="7"/>
      <c r="H19" s="7"/>
    </row>
    <row r="20" s="2" customFormat="1" ht="180" customHeight="1" spans="1:8">
      <c r="A20" s="6" t="s">
        <v>138</v>
      </c>
      <c r="B20" s="6"/>
      <c r="C20" s="7" t="s">
        <v>236</v>
      </c>
      <c r="D20" s="7"/>
      <c r="E20" s="7"/>
      <c r="F20" s="7"/>
      <c r="G20" s="7"/>
      <c r="H20" s="7"/>
    </row>
    <row r="21" s="2" customFormat="1" ht="180" customHeight="1" spans="1:8">
      <c r="A21" s="6" t="s">
        <v>140</v>
      </c>
      <c r="B21" s="6"/>
      <c r="C21" s="6" t="s">
        <v>175</v>
      </c>
      <c r="D21" s="6"/>
      <c r="E21" s="6"/>
      <c r="F21" s="6"/>
      <c r="G21" s="6"/>
      <c r="H21" s="6"/>
    </row>
    <row r="22" s="2" customFormat="1" ht="134" customHeight="1" spans="1:8">
      <c r="A22" s="33" t="s">
        <v>142</v>
      </c>
      <c r="B22" s="34"/>
      <c r="C22" s="34"/>
      <c r="D22" s="34"/>
      <c r="E22" s="34"/>
      <c r="F22" s="34"/>
      <c r="G22" s="34"/>
      <c r="H22" s="34"/>
    </row>
  </sheetData>
  <mergeCells count="37">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D17:E17"/>
    <mergeCell ref="B18:H18"/>
    <mergeCell ref="A19:B19"/>
    <mergeCell ref="C19:H19"/>
    <mergeCell ref="A20:B20"/>
    <mergeCell ref="C20:H20"/>
    <mergeCell ref="A21:B21"/>
    <mergeCell ref="C21:H21"/>
    <mergeCell ref="A22:H22"/>
    <mergeCell ref="A10:A17"/>
    <mergeCell ref="B11:B14"/>
    <mergeCell ref="B15:B16"/>
    <mergeCell ref="C12:C13"/>
    <mergeCell ref="C15:C16"/>
    <mergeCell ref="A8:B9"/>
  </mergeCells>
  <pageMargins left="0.75" right="0.75" top="1" bottom="1" header="0.5" footer="0.5"/>
  <pageSetup paperSize="9" scale="99" fitToHeight="0"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topLeftCell="A16" workbookViewId="0">
      <selection activeCell="C17" sqref="C17:H18"/>
    </sheetView>
  </sheetViews>
  <sheetFormatPr defaultColWidth="9" defaultRowHeight="13.5"/>
  <cols>
    <col min="1" max="2" width="9" style="2"/>
    <col min="3" max="3" width="12.275" style="2" customWidth="1"/>
    <col min="4" max="4" width="9.75833333333333" style="2" customWidth="1"/>
    <col min="5" max="5" width="10.6333333333333" style="2" customWidth="1"/>
    <col min="6" max="6" width="11.375" style="2" customWidth="1"/>
    <col min="7" max="7" width="11" style="2" customWidth="1"/>
    <col min="8" max="8" width="15.375" style="2" customWidth="1"/>
    <col min="9" max="16384" width="9" style="2"/>
  </cols>
  <sheetData>
    <row r="1" s="2" customFormat="1" ht="50" customHeight="1" spans="1:8">
      <c r="A1" s="30" t="s">
        <v>347</v>
      </c>
      <c r="B1" s="30"/>
      <c r="C1" s="30"/>
      <c r="D1" s="30"/>
      <c r="E1" s="30"/>
      <c r="F1" s="30"/>
      <c r="G1" s="30"/>
      <c r="H1" s="30"/>
    </row>
    <row r="2" s="2" customFormat="1" ht="21" customHeight="1" spans="1:8">
      <c r="A2" s="5" t="s">
        <v>144</v>
      </c>
      <c r="B2" s="5"/>
      <c r="C2" s="5"/>
      <c r="D2" s="5"/>
      <c r="E2" s="5"/>
      <c r="F2" s="5"/>
      <c r="G2" s="5"/>
      <c r="H2" s="5"/>
    </row>
    <row r="3" s="2" customFormat="1" ht="30" customHeight="1" spans="1:8">
      <c r="A3" s="6" t="s">
        <v>6</v>
      </c>
      <c r="B3" s="6"/>
      <c r="C3" s="6" t="s">
        <v>45</v>
      </c>
      <c r="D3" s="6"/>
      <c r="E3" s="6"/>
      <c r="F3" s="6"/>
      <c r="G3" s="6"/>
      <c r="H3" s="6"/>
    </row>
    <row r="4" s="2" customFormat="1" ht="30" customHeight="1" spans="1:10">
      <c r="A4" s="6" t="s">
        <v>145</v>
      </c>
      <c r="B4" s="6"/>
      <c r="C4" s="7" t="s">
        <v>218</v>
      </c>
      <c r="D4" s="7"/>
      <c r="E4" s="7"/>
      <c r="F4" s="6" t="s">
        <v>146</v>
      </c>
      <c r="G4" s="6"/>
      <c r="H4" s="8" t="s">
        <v>40</v>
      </c>
      <c r="I4" s="35"/>
      <c r="J4" s="35"/>
    </row>
    <row r="5" s="2" customFormat="1" ht="30" customHeight="1" spans="1:8">
      <c r="A5" s="6" t="s">
        <v>147</v>
      </c>
      <c r="B5" s="6"/>
      <c r="C5" s="7" t="s">
        <v>192</v>
      </c>
      <c r="D5" s="7"/>
      <c r="E5" s="7"/>
      <c r="F5" s="7"/>
      <c r="G5" s="7"/>
      <c r="H5" s="7"/>
    </row>
    <row r="6" s="2" customFormat="1" ht="30" customHeight="1" spans="1:8">
      <c r="A6" s="6" t="s">
        <v>149</v>
      </c>
      <c r="B6" s="6"/>
      <c r="C6" s="7" t="s">
        <v>297</v>
      </c>
      <c r="D6" s="7"/>
      <c r="E6" s="7"/>
      <c r="F6" s="7"/>
      <c r="G6" s="7"/>
      <c r="H6" s="7"/>
    </row>
    <row r="7" s="2" customFormat="1" ht="30" customHeight="1" spans="1:8">
      <c r="A7" s="6" t="s">
        <v>151</v>
      </c>
      <c r="B7" s="6"/>
      <c r="C7" s="7" t="s">
        <v>298</v>
      </c>
      <c r="D7" s="7"/>
      <c r="E7" s="7"/>
      <c r="F7" s="7"/>
      <c r="G7" s="7"/>
      <c r="H7" s="7"/>
    </row>
    <row r="8" s="2" customFormat="1" ht="30" customHeight="1" spans="1:8">
      <c r="A8" s="9" t="s">
        <v>56</v>
      </c>
      <c r="B8" s="10"/>
      <c r="C8" s="6"/>
      <c r="D8" s="6" t="s">
        <v>57</v>
      </c>
      <c r="E8" s="6" t="s">
        <v>58</v>
      </c>
      <c r="F8" s="6" t="s">
        <v>59</v>
      </c>
      <c r="G8" s="9" t="s">
        <v>60</v>
      </c>
      <c r="H8" s="10"/>
    </row>
    <row r="9" s="2" customFormat="1" ht="30" customHeight="1" spans="1:8">
      <c r="A9" s="11"/>
      <c r="B9" s="12"/>
      <c r="C9" s="6" t="s">
        <v>153</v>
      </c>
      <c r="D9" s="6">
        <v>115.88</v>
      </c>
      <c r="E9" s="13">
        <v>115.881447</v>
      </c>
      <c r="F9" s="14">
        <v>1</v>
      </c>
      <c r="G9" s="24">
        <v>20</v>
      </c>
      <c r="H9" s="24"/>
    </row>
    <row r="10" s="2" customFormat="1" ht="30" customHeight="1" spans="1:8">
      <c r="A10" s="15" t="s">
        <v>154</v>
      </c>
      <c r="B10" s="6" t="s">
        <v>65</v>
      </c>
      <c r="C10" s="6" t="s">
        <v>66</v>
      </c>
      <c r="D10" s="6" t="s">
        <v>67</v>
      </c>
      <c r="E10" s="6"/>
      <c r="F10" s="6" t="s">
        <v>68</v>
      </c>
      <c r="G10" s="6" t="s">
        <v>69</v>
      </c>
      <c r="H10" s="6" t="s">
        <v>70</v>
      </c>
    </row>
    <row r="11" s="2" customFormat="1" ht="48" customHeight="1" spans="1:8">
      <c r="A11" s="16"/>
      <c r="B11" s="15" t="s">
        <v>16</v>
      </c>
      <c r="C11" s="15" t="s">
        <v>219</v>
      </c>
      <c r="D11" s="6" t="s">
        <v>348</v>
      </c>
      <c r="E11" s="6"/>
      <c r="F11" s="32">
        <v>1</v>
      </c>
      <c r="G11" s="32">
        <v>1</v>
      </c>
      <c r="H11" s="24">
        <v>20</v>
      </c>
    </row>
    <row r="12" s="2" customFormat="1" ht="30" customHeight="1" spans="1:8">
      <c r="A12" s="16"/>
      <c r="B12" s="16"/>
      <c r="C12" s="15" t="s">
        <v>157</v>
      </c>
      <c r="D12" s="21" t="s">
        <v>224</v>
      </c>
      <c r="E12" s="22"/>
      <c r="F12" s="6" t="s">
        <v>159</v>
      </c>
      <c r="G12" s="6" t="s">
        <v>330</v>
      </c>
      <c r="H12" s="24">
        <v>5</v>
      </c>
    </row>
    <row r="13" s="2" customFormat="1" ht="30" customHeight="1" spans="1:8">
      <c r="A13" s="16"/>
      <c r="B13" s="16"/>
      <c r="C13" s="15" t="s">
        <v>163</v>
      </c>
      <c r="D13" s="21" t="s">
        <v>349</v>
      </c>
      <c r="E13" s="22"/>
      <c r="F13" s="23" t="s">
        <v>87</v>
      </c>
      <c r="G13" s="23" t="s">
        <v>87</v>
      </c>
      <c r="H13" s="24">
        <v>10</v>
      </c>
    </row>
    <row r="14" s="2" customFormat="1" ht="36" customHeight="1" spans="1:8">
      <c r="A14" s="16"/>
      <c r="B14" s="6" t="s">
        <v>17</v>
      </c>
      <c r="C14" s="6" t="s">
        <v>184</v>
      </c>
      <c r="D14" s="6" t="s">
        <v>350</v>
      </c>
      <c r="E14" s="6"/>
      <c r="F14" s="6" t="s">
        <v>304</v>
      </c>
      <c r="G14" s="6" t="s">
        <v>304</v>
      </c>
      <c r="H14" s="24">
        <v>30</v>
      </c>
    </row>
    <row r="15" s="2" customFormat="1" ht="51" customHeight="1" spans="1:8">
      <c r="A15" s="16"/>
      <c r="B15" s="16" t="s">
        <v>170</v>
      </c>
      <c r="C15" s="16" t="s">
        <v>171</v>
      </c>
      <c r="D15" s="21" t="s">
        <v>305</v>
      </c>
      <c r="E15" s="22"/>
      <c r="F15" s="23">
        <v>1</v>
      </c>
      <c r="G15" s="23">
        <v>1</v>
      </c>
      <c r="H15" s="24">
        <v>10</v>
      </c>
    </row>
    <row r="16" s="2" customFormat="1" ht="30" customHeight="1" spans="1:8">
      <c r="A16" s="6" t="s">
        <v>135</v>
      </c>
      <c r="B16" s="24">
        <f>G9+H11+H12+H13+H14+H15</f>
        <v>95</v>
      </c>
      <c r="C16" s="24"/>
      <c r="D16" s="24"/>
      <c r="E16" s="24"/>
      <c r="F16" s="24"/>
      <c r="G16" s="24"/>
      <c r="H16" s="24"/>
    </row>
    <row r="17" s="2" customFormat="1" ht="180" customHeight="1" spans="1:8">
      <c r="A17" s="6" t="s">
        <v>136</v>
      </c>
      <c r="B17" s="6"/>
      <c r="C17" s="7" t="s">
        <v>339</v>
      </c>
      <c r="D17" s="7"/>
      <c r="E17" s="7"/>
      <c r="F17" s="7"/>
      <c r="G17" s="7"/>
      <c r="H17" s="7"/>
    </row>
    <row r="18" s="2" customFormat="1" ht="180" customHeight="1" spans="1:8">
      <c r="A18" s="6" t="s">
        <v>138</v>
      </c>
      <c r="B18" s="6"/>
      <c r="C18" s="7" t="s">
        <v>236</v>
      </c>
      <c r="D18" s="7"/>
      <c r="E18" s="7"/>
      <c r="F18" s="7"/>
      <c r="G18" s="7"/>
      <c r="H18" s="7"/>
    </row>
    <row r="19" s="2" customFormat="1" ht="180" customHeight="1" spans="1:8">
      <c r="A19" s="6" t="s">
        <v>140</v>
      </c>
      <c r="B19" s="6"/>
      <c r="C19" s="6" t="s">
        <v>175</v>
      </c>
      <c r="D19" s="6"/>
      <c r="E19" s="6"/>
      <c r="F19" s="6"/>
      <c r="G19" s="6"/>
      <c r="H19" s="6"/>
    </row>
    <row r="20" s="2" customFormat="1" ht="134" customHeight="1" spans="1:8">
      <c r="A20" s="33" t="s">
        <v>142</v>
      </c>
      <c r="B20" s="34"/>
      <c r="C20" s="34"/>
      <c r="D20" s="34"/>
      <c r="E20" s="34"/>
      <c r="F20" s="34"/>
      <c r="G20" s="34"/>
      <c r="H20" s="34"/>
    </row>
  </sheetData>
  <mergeCells count="32">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B16:H16"/>
    <mergeCell ref="A17:B17"/>
    <mergeCell ref="C17:H17"/>
    <mergeCell ref="A18:B18"/>
    <mergeCell ref="C18:H18"/>
    <mergeCell ref="A19:B19"/>
    <mergeCell ref="C19:H19"/>
    <mergeCell ref="A20:H20"/>
    <mergeCell ref="A10:A15"/>
    <mergeCell ref="B11:B13"/>
    <mergeCell ref="A8:B9"/>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0"/>
  <sheetViews>
    <sheetView topLeftCell="A16" workbookViewId="0">
      <selection activeCell="C17" sqref="C17:H18"/>
    </sheetView>
  </sheetViews>
  <sheetFormatPr defaultColWidth="9" defaultRowHeight="13.5" outlineLevelCol="7"/>
  <cols>
    <col min="1" max="2" width="9" style="2"/>
    <col min="3" max="3" width="12.275" style="2" customWidth="1"/>
    <col min="4" max="4" width="9.75833333333333" style="2" customWidth="1"/>
    <col min="5" max="5" width="10.6333333333333" style="2" customWidth="1"/>
    <col min="6" max="6" width="11.375" style="2" customWidth="1"/>
    <col min="7" max="7" width="11" style="2" customWidth="1"/>
    <col min="8" max="8" width="15.375" style="2" customWidth="1"/>
    <col min="9" max="16384" width="9" style="2"/>
  </cols>
  <sheetData>
    <row r="1" s="2" customFormat="1" ht="50" customHeight="1" spans="1:8">
      <c r="A1" s="30" t="s">
        <v>351</v>
      </c>
      <c r="B1" s="30"/>
      <c r="C1" s="30"/>
      <c r="D1" s="30"/>
      <c r="E1" s="30"/>
      <c r="F1" s="30"/>
      <c r="G1" s="30"/>
      <c r="H1" s="30"/>
    </row>
    <row r="2" s="2" customFormat="1" ht="21" customHeight="1" spans="1:8">
      <c r="A2" s="5" t="s">
        <v>144</v>
      </c>
      <c r="B2" s="5"/>
      <c r="C2" s="5"/>
      <c r="D2" s="5"/>
      <c r="E2" s="5"/>
      <c r="F2" s="5"/>
      <c r="G2" s="5"/>
      <c r="H2" s="5"/>
    </row>
    <row r="3" s="2" customFormat="1" ht="30" customHeight="1" spans="1:8">
      <c r="A3" s="6" t="s">
        <v>6</v>
      </c>
      <c r="B3" s="6"/>
      <c r="C3" s="6" t="s">
        <v>46</v>
      </c>
      <c r="D3" s="6"/>
      <c r="E3" s="6"/>
      <c r="F3" s="6"/>
      <c r="G3" s="6"/>
      <c r="H3" s="6"/>
    </row>
    <row r="4" s="2" customFormat="1" ht="30" customHeight="1" spans="1:8">
      <c r="A4" s="6" t="s">
        <v>145</v>
      </c>
      <c r="B4" s="6"/>
      <c r="C4" s="7" t="s">
        <v>218</v>
      </c>
      <c r="D4" s="7"/>
      <c r="E4" s="7"/>
      <c r="F4" s="6" t="s">
        <v>146</v>
      </c>
      <c r="G4" s="6"/>
      <c r="H4" s="6" t="s">
        <v>218</v>
      </c>
    </row>
    <row r="5" s="2" customFormat="1" ht="30" customHeight="1" spans="1:8">
      <c r="A5" s="6" t="s">
        <v>147</v>
      </c>
      <c r="B5" s="6"/>
      <c r="C5" s="7" t="s">
        <v>192</v>
      </c>
      <c r="D5" s="7"/>
      <c r="E5" s="7"/>
      <c r="F5" s="7"/>
      <c r="G5" s="7"/>
      <c r="H5" s="7"/>
    </row>
    <row r="6" s="2" customFormat="1" ht="30" customHeight="1" spans="1:8">
      <c r="A6" s="6" t="s">
        <v>149</v>
      </c>
      <c r="B6" s="6"/>
      <c r="C6" s="7" t="s">
        <v>297</v>
      </c>
      <c r="D6" s="7"/>
      <c r="E6" s="7"/>
      <c r="F6" s="7"/>
      <c r="G6" s="7"/>
      <c r="H6" s="7"/>
    </row>
    <row r="7" s="2" customFormat="1" ht="30" customHeight="1" spans="1:8">
      <c r="A7" s="6" t="s">
        <v>151</v>
      </c>
      <c r="B7" s="6"/>
      <c r="C7" s="7" t="s">
        <v>298</v>
      </c>
      <c r="D7" s="7"/>
      <c r="E7" s="7"/>
      <c r="F7" s="7"/>
      <c r="G7" s="7"/>
      <c r="H7" s="7"/>
    </row>
    <row r="8" s="2" customFormat="1" ht="30" customHeight="1" spans="1:8">
      <c r="A8" s="9" t="s">
        <v>56</v>
      </c>
      <c r="B8" s="10"/>
      <c r="C8" s="6"/>
      <c r="D8" s="6" t="s">
        <v>57</v>
      </c>
      <c r="E8" s="6" t="s">
        <v>58</v>
      </c>
      <c r="F8" s="6" t="s">
        <v>59</v>
      </c>
      <c r="G8" s="9" t="s">
        <v>60</v>
      </c>
      <c r="H8" s="10"/>
    </row>
    <row r="9" s="2" customFormat="1" ht="30" customHeight="1" spans="1:8">
      <c r="A9" s="11"/>
      <c r="B9" s="12"/>
      <c r="C9" s="6" t="s">
        <v>153</v>
      </c>
      <c r="D9" s="6">
        <v>121.88</v>
      </c>
      <c r="E9" s="13">
        <v>121.88</v>
      </c>
      <c r="F9" s="14">
        <v>1</v>
      </c>
      <c r="G9" s="24">
        <v>20</v>
      </c>
      <c r="H9" s="24"/>
    </row>
    <row r="10" s="2" customFormat="1" ht="30" customHeight="1" spans="1:8">
      <c r="A10" s="15" t="s">
        <v>154</v>
      </c>
      <c r="B10" s="6" t="s">
        <v>65</v>
      </c>
      <c r="C10" s="6" t="s">
        <v>66</v>
      </c>
      <c r="D10" s="6" t="s">
        <v>67</v>
      </c>
      <c r="E10" s="6"/>
      <c r="F10" s="6" t="s">
        <v>68</v>
      </c>
      <c r="G10" s="6" t="s">
        <v>69</v>
      </c>
      <c r="H10" s="6" t="s">
        <v>70</v>
      </c>
    </row>
    <row r="11" s="2" customFormat="1" ht="30" customHeight="1" spans="1:8">
      <c r="A11" s="16"/>
      <c r="B11" s="15" t="s">
        <v>16</v>
      </c>
      <c r="C11" s="15" t="s">
        <v>219</v>
      </c>
      <c r="D11" s="6" t="s">
        <v>352</v>
      </c>
      <c r="E11" s="6"/>
      <c r="F11" s="32">
        <v>1</v>
      </c>
      <c r="G11" s="32">
        <v>1</v>
      </c>
      <c r="H11" s="24">
        <v>20</v>
      </c>
    </row>
    <row r="12" s="2" customFormat="1" ht="30" customHeight="1" spans="1:8">
      <c r="A12" s="16"/>
      <c r="B12" s="16"/>
      <c r="C12" s="15" t="s">
        <v>157</v>
      </c>
      <c r="D12" s="21" t="s">
        <v>224</v>
      </c>
      <c r="E12" s="22"/>
      <c r="F12" s="6" t="s">
        <v>159</v>
      </c>
      <c r="G12" s="6" t="s">
        <v>330</v>
      </c>
      <c r="H12" s="24">
        <v>5</v>
      </c>
    </row>
    <row r="13" s="2" customFormat="1" ht="30" customHeight="1" spans="1:8">
      <c r="A13" s="16"/>
      <c r="B13" s="16"/>
      <c r="C13" s="15" t="s">
        <v>163</v>
      </c>
      <c r="D13" s="21" t="s">
        <v>353</v>
      </c>
      <c r="E13" s="22"/>
      <c r="F13" s="23" t="s">
        <v>87</v>
      </c>
      <c r="G13" s="23" t="s">
        <v>87</v>
      </c>
      <c r="H13" s="24">
        <v>10</v>
      </c>
    </row>
    <row r="14" s="2" customFormat="1" ht="36" customHeight="1" spans="1:8">
      <c r="A14" s="16"/>
      <c r="B14" s="6" t="s">
        <v>17</v>
      </c>
      <c r="C14" s="6" t="s">
        <v>184</v>
      </c>
      <c r="D14" s="6" t="s">
        <v>354</v>
      </c>
      <c r="E14" s="6"/>
      <c r="F14" s="6" t="s">
        <v>304</v>
      </c>
      <c r="G14" s="6" t="s">
        <v>304</v>
      </c>
      <c r="H14" s="24">
        <v>30</v>
      </c>
    </row>
    <row r="15" s="2" customFormat="1" ht="51" customHeight="1" spans="1:8">
      <c r="A15" s="16"/>
      <c r="B15" s="16" t="s">
        <v>170</v>
      </c>
      <c r="C15" s="16" t="s">
        <v>171</v>
      </c>
      <c r="D15" s="21" t="s">
        <v>305</v>
      </c>
      <c r="E15" s="22"/>
      <c r="F15" s="23">
        <v>1</v>
      </c>
      <c r="G15" s="23">
        <v>1</v>
      </c>
      <c r="H15" s="24">
        <v>10</v>
      </c>
    </row>
    <row r="16" s="2" customFormat="1" ht="30" customHeight="1" spans="1:8">
      <c r="A16" s="6" t="s">
        <v>135</v>
      </c>
      <c r="B16" s="24">
        <f>H11+H12+H13+H14+H15+G9</f>
        <v>95</v>
      </c>
      <c r="C16" s="24"/>
      <c r="D16" s="24"/>
      <c r="E16" s="24"/>
      <c r="F16" s="24"/>
      <c r="G16" s="24"/>
      <c r="H16" s="24"/>
    </row>
    <row r="17" s="2" customFormat="1" ht="180" customHeight="1" spans="1:8">
      <c r="A17" s="6" t="s">
        <v>136</v>
      </c>
      <c r="B17" s="6"/>
      <c r="C17" s="7" t="s">
        <v>339</v>
      </c>
      <c r="D17" s="7"/>
      <c r="E17" s="7"/>
      <c r="F17" s="7"/>
      <c r="G17" s="7"/>
      <c r="H17" s="7"/>
    </row>
    <row r="18" s="2" customFormat="1" ht="180" customHeight="1" spans="1:8">
      <c r="A18" s="6" t="s">
        <v>138</v>
      </c>
      <c r="B18" s="6"/>
      <c r="C18" s="7" t="s">
        <v>236</v>
      </c>
      <c r="D18" s="7"/>
      <c r="E18" s="7"/>
      <c r="F18" s="7"/>
      <c r="G18" s="7"/>
      <c r="H18" s="7"/>
    </row>
    <row r="19" s="2" customFormat="1" ht="180" customHeight="1" spans="1:8">
      <c r="A19" s="6" t="s">
        <v>140</v>
      </c>
      <c r="B19" s="6"/>
      <c r="C19" s="6" t="s">
        <v>175</v>
      </c>
      <c r="D19" s="6"/>
      <c r="E19" s="6"/>
      <c r="F19" s="6"/>
      <c r="G19" s="6"/>
      <c r="H19" s="6"/>
    </row>
    <row r="20" s="2" customFormat="1" ht="134" customHeight="1" spans="1:8">
      <c r="A20" s="33" t="s">
        <v>142</v>
      </c>
      <c r="B20" s="34"/>
      <c r="C20" s="34"/>
      <c r="D20" s="34"/>
      <c r="E20" s="34"/>
      <c r="F20" s="34"/>
      <c r="G20" s="34"/>
      <c r="H20" s="34"/>
    </row>
  </sheetData>
  <mergeCells count="32">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B16:H16"/>
    <mergeCell ref="A17:B17"/>
    <mergeCell ref="C17:H17"/>
    <mergeCell ref="A18:B18"/>
    <mergeCell ref="C18:H18"/>
    <mergeCell ref="A19:B19"/>
    <mergeCell ref="C19:H19"/>
    <mergeCell ref="A20:H20"/>
    <mergeCell ref="A10:A15"/>
    <mergeCell ref="B11:B13"/>
    <mergeCell ref="A8:B9"/>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opLeftCell="A8" workbookViewId="0">
      <selection activeCell="C18" sqref="C18:H19"/>
    </sheetView>
  </sheetViews>
  <sheetFormatPr defaultColWidth="9" defaultRowHeight="13.5" outlineLevelCol="7"/>
  <cols>
    <col min="1" max="2" width="9" style="2"/>
    <col min="3" max="3" width="14.9083333333333" style="2" customWidth="1"/>
    <col min="4" max="4" width="9.75833333333333" style="2" customWidth="1"/>
    <col min="5" max="5" width="10.6333333333333" style="2" customWidth="1"/>
    <col min="6" max="6" width="11.375" style="2" customWidth="1"/>
    <col min="7" max="7" width="11" style="2" customWidth="1"/>
    <col min="8" max="8" width="15.375" style="2" customWidth="1"/>
    <col min="9" max="16384" width="9" style="2"/>
  </cols>
  <sheetData>
    <row r="1" s="2" customFormat="1" ht="50" customHeight="1" spans="1:8">
      <c r="A1" s="30" t="s">
        <v>355</v>
      </c>
      <c r="B1" s="30"/>
      <c r="C1" s="30"/>
      <c r="D1" s="30"/>
      <c r="E1" s="30"/>
      <c r="F1" s="30"/>
      <c r="G1" s="30"/>
      <c r="H1" s="30"/>
    </row>
    <row r="2" s="2" customFormat="1" ht="21" customHeight="1" spans="1:8">
      <c r="A2" s="5" t="s">
        <v>144</v>
      </c>
      <c r="B2" s="5"/>
      <c r="C2" s="5"/>
      <c r="D2" s="5"/>
      <c r="E2" s="5"/>
      <c r="F2" s="5"/>
      <c r="G2" s="5"/>
      <c r="H2" s="5"/>
    </row>
    <row r="3" s="2" customFormat="1" ht="30" customHeight="1" spans="1:8">
      <c r="A3" s="6" t="s">
        <v>6</v>
      </c>
      <c r="B3" s="6"/>
      <c r="C3" s="6" t="s">
        <v>47</v>
      </c>
      <c r="D3" s="6"/>
      <c r="E3" s="6"/>
      <c r="F3" s="6"/>
      <c r="G3" s="6"/>
      <c r="H3" s="6"/>
    </row>
    <row r="4" s="2" customFormat="1" ht="30" customHeight="1" spans="1:8">
      <c r="A4" s="6" t="s">
        <v>145</v>
      </c>
      <c r="B4" s="6"/>
      <c r="C4" s="7" t="s">
        <v>218</v>
      </c>
      <c r="D4" s="7"/>
      <c r="E4" s="7"/>
      <c r="F4" s="6" t="s">
        <v>146</v>
      </c>
      <c r="G4" s="6"/>
      <c r="H4" s="6" t="s">
        <v>40</v>
      </c>
    </row>
    <row r="5" s="2" customFormat="1" ht="30" customHeight="1" spans="1:8">
      <c r="A5" s="6" t="s">
        <v>147</v>
      </c>
      <c r="B5" s="6"/>
      <c r="C5" s="7" t="s">
        <v>192</v>
      </c>
      <c r="D5" s="7"/>
      <c r="E5" s="7"/>
      <c r="F5" s="7"/>
      <c r="G5" s="7"/>
      <c r="H5" s="7"/>
    </row>
    <row r="6" s="2" customFormat="1" ht="30" customHeight="1" spans="1:8">
      <c r="A6" s="6" t="s">
        <v>149</v>
      </c>
      <c r="B6" s="6"/>
      <c r="C6" s="7" t="s">
        <v>297</v>
      </c>
      <c r="D6" s="7"/>
      <c r="E6" s="7"/>
      <c r="F6" s="7"/>
      <c r="G6" s="7"/>
      <c r="H6" s="7"/>
    </row>
    <row r="7" s="2" customFormat="1" ht="30" customHeight="1" spans="1:8">
      <c r="A7" s="6" t="s">
        <v>151</v>
      </c>
      <c r="B7" s="6"/>
      <c r="C7" s="7" t="s">
        <v>298</v>
      </c>
      <c r="D7" s="7"/>
      <c r="E7" s="7"/>
      <c r="F7" s="7"/>
      <c r="G7" s="7"/>
      <c r="H7" s="7"/>
    </row>
    <row r="8" s="2" customFormat="1" ht="30" customHeight="1" spans="1:8">
      <c r="A8" s="9" t="s">
        <v>56</v>
      </c>
      <c r="B8" s="10"/>
      <c r="C8" s="6"/>
      <c r="D8" s="6" t="s">
        <v>57</v>
      </c>
      <c r="E8" s="6" t="s">
        <v>58</v>
      </c>
      <c r="F8" s="6" t="s">
        <v>59</v>
      </c>
      <c r="G8" s="9" t="s">
        <v>60</v>
      </c>
      <c r="H8" s="10"/>
    </row>
    <row r="9" s="2" customFormat="1" ht="30" customHeight="1" spans="1:8">
      <c r="A9" s="11"/>
      <c r="B9" s="12"/>
      <c r="C9" s="6" t="s">
        <v>153</v>
      </c>
      <c r="D9" s="24">
        <v>5</v>
      </c>
      <c r="E9" s="13">
        <v>5</v>
      </c>
      <c r="F9" s="14">
        <v>1</v>
      </c>
      <c r="G9" s="24">
        <v>20</v>
      </c>
      <c r="H9" s="24"/>
    </row>
    <row r="10" s="2" customFormat="1" ht="30" customHeight="1" spans="1:8">
      <c r="A10" s="15" t="s">
        <v>154</v>
      </c>
      <c r="B10" s="6" t="s">
        <v>65</v>
      </c>
      <c r="C10" s="6" t="s">
        <v>66</v>
      </c>
      <c r="D10" s="6" t="s">
        <v>67</v>
      </c>
      <c r="E10" s="6"/>
      <c r="F10" s="6" t="s">
        <v>68</v>
      </c>
      <c r="G10" s="6" t="s">
        <v>69</v>
      </c>
      <c r="H10" s="6" t="s">
        <v>70</v>
      </c>
    </row>
    <row r="11" s="2" customFormat="1" ht="30" customHeight="1" spans="1:8">
      <c r="A11" s="16"/>
      <c r="B11" s="15" t="s">
        <v>16</v>
      </c>
      <c r="C11" s="15" t="s">
        <v>219</v>
      </c>
      <c r="D11" s="6" t="s">
        <v>356</v>
      </c>
      <c r="E11" s="6"/>
      <c r="F11" s="31">
        <v>11</v>
      </c>
      <c r="G11" s="31">
        <v>11</v>
      </c>
      <c r="H11" s="24">
        <v>10</v>
      </c>
    </row>
    <row r="12" s="2" customFormat="1" ht="30" customHeight="1" spans="1:8">
      <c r="A12" s="16"/>
      <c r="B12" s="16"/>
      <c r="C12" s="16"/>
      <c r="D12" s="21" t="s">
        <v>357</v>
      </c>
      <c r="E12" s="22"/>
      <c r="F12" s="32">
        <v>1</v>
      </c>
      <c r="G12" s="32">
        <v>1</v>
      </c>
      <c r="H12" s="24">
        <v>10</v>
      </c>
    </row>
    <row r="13" s="2" customFormat="1" ht="30" customHeight="1" spans="1:8">
      <c r="A13" s="16"/>
      <c r="B13" s="16"/>
      <c r="C13" s="15" t="s">
        <v>157</v>
      </c>
      <c r="D13" s="21" t="s">
        <v>273</v>
      </c>
      <c r="E13" s="22"/>
      <c r="F13" s="6" t="s">
        <v>159</v>
      </c>
      <c r="G13" s="6" t="s">
        <v>330</v>
      </c>
      <c r="H13" s="24">
        <v>5</v>
      </c>
    </row>
    <row r="14" s="2" customFormat="1" ht="30" customHeight="1" spans="1:8">
      <c r="A14" s="16"/>
      <c r="B14" s="16"/>
      <c r="C14" s="15" t="s">
        <v>163</v>
      </c>
      <c r="D14" s="21" t="s">
        <v>358</v>
      </c>
      <c r="E14" s="22"/>
      <c r="F14" s="23" t="s">
        <v>87</v>
      </c>
      <c r="G14" s="23" t="s">
        <v>87</v>
      </c>
      <c r="H14" s="24">
        <v>10</v>
      </c>
    </row>
    <row r="15" s="2" customFormat="1" ht="36" customHeight="1" spans="1:8">
      <c r="A15" s="16"/>
      <c r="B15" s="6" t="s">
        <v>17</v>
      </c>
      <c r="C15" s="20" t="s">
        <v>359</v>
      </c>
      <c r="D15" s="21" t="s">
        <v>360</v>
      </c>
      <c r="E15" s="22"/>
      <c r="F15" s="6" t="s">
        <v>250</v>
      </c>
      <c r="G15" s="6" t="s">
        <v>250</v>
      </c>
      <c r="H15" s="24">
        <v>30</v>
      </c>
    </row>
    <row r="16" s="2" customFormat="1" ht="51" customHeight="1" spans="1:8">
      <c r="A16" s="16"/>
      <c r="B16" s="16" t="s">
        <v>170</v>
      </c>
      <c r="C16" s="6" t="s">
        <v>361</v>
      </c>
      <c r="D16" s="6" t="s">
        <v>251</v>
      </c>
      <c r="E16" s="6"/>
      <c r="F16" s="23">
        <v>1</v>
      </c>
      <c r="G16" s="23">
        <v>1</v>
      </c>
      <c r="H16" s="24">
        <v>10</v>
      </c>
    </row>
    <row r="17" s="2" customFormat="1" ht="30" customHeight="1" spans="1:8">
      <c r="A17" s="6" t="s">
        <v>135</v>
      </c>
      <c r="B17" s="24">
        <f>G9+H11+H12+H13+H14+H15+H16</f>
        <v>95</v>
      </c>
      <c r="C17" s="24"/>
      <c r="D17" s="24"/>
      <c r="E17" s="24"/>
      <c r="F17" s="24"/>
      <c r="G17" s="24"/>
      <c r="H17" s="24"/>
    </row>
    <row r="18" s="2" customFormat="1" ht="180" customHeight="1" spans="1:8">
      <c r="A18" s="6" t="s">
        <v>136</v>
      </c>
      <c r="B18" s="6"/>
      <c r="C18" s="7" t="s">
        <v>339</v>
      </c>
      <c r="D18" s="7"/>
      <c r="E18" s="7"/>
      <c r="F18" s="7"/>
      <c r="G18" s="7"/>
      <c r="H18" s="7"/>
    </row>
    <row r="19" s="2" customFormat="1" ht="180" customHeight="1" spans="1:8">
      <c r="A19" s="6" t="s">
        <v>138</v>
      </c>
      <c r="B19" s="6"/>
      <c r="C19" s="7" t="s">
        <v>236</v>
      </c>
      <c r="D19" s="7"/>
      <c r="E19" s="7"/>
      <c r="F19" s="7"/>
      <c r="G19" s="7"/>
      <c r="H19" s="7"/>
    </row>
    <row r="20" s="2" customFormat="1" ht="180" customHeight="1" spans="1:8">
      <c r="A20" s="6" t="s">
        <v>140</v>
      </c>
      <c r="B20" s="6"/>
      <c r="C20" s="6" t="s">
        <v>175</v>
      </c>
      <c r="D20" s="6"/>
      <c r="E20" s="6"/>
      <c r="F20" s="6"/>
      <c r="G20" s="6"/>
      <c r="H20" s="6"/>
    </row>
    <row r="21" s="2" customFormat="1" ht="134" customHeight="1" spans="1:8">
      <c r="A21" s="33" t="s">
        <v>142</v>
      </c>
      <c r="B21" s="34"/>
      <c r="C21" s="34"/>
      <c r="D21" s="34"/>
      <c r="E21" s="34"/>
      <c r="F21" s="34"/>
      <c r="G21" s="34"/>
      <c r="H21" s="34"/>
    </row>
  </sheetData>
  <mergeCells count="34">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B17:H17"/>
    <mergeCell ref="A18:B18"/>
    <mergeCell ref="C18:H18"/>
    <mergeCell ref="A19:B19"/>
    <mergeCell ref="C19:H19"/>
    <mergeCell ref="A20:B20"/>
    <mergeCell ref="C20:H20"/>
    <mergeCell ref="A21:H21"/>
    <mergeCell ref="A10:A16"/>
    <mergeCell ref="B11:B14"/>
    <mergeCell ref="C11:C12"/>
    <mergeCell ref="A8:B9"/>
  </mergeCells>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
  <sheetViews>
    <sheetView topLeftCell="A7" workbookViewId="0">
      <selection activeCell="I14" sqref="I14"/>
    </sheetView>
  </sheetViews>
  <sheetFormatPr defaultColWidth="9" defaultRowHeight="13.5"/>
  <cols>
    <col min="1" max="1" width="9" style="1"/>
    <col min="2" max="2" width="9.18333333333333" style="1"/>
    <col min="3" max="3" width="9" style="1"/>
    <col min="4" max="4" width="9.75833333333333" style="1" customWidth="1"/>
    <col min="5" max="5" width="9.875" style="1" customWidth="1"/>
    <col min="6" max="6" width="11.375" style="1" customWidth="1"/>
    <col min="7" max="7" width="11" style="1" customWidth="1"/>
    <col min="8" max="8" width="18.1833333333333" style="1" customWidth="1"/>
    <col min="9" max="9" width="23.525" style="1" customWidth="1"/>
    <col min="10" max="10" width="12" style="1" customWidth="1"/>
    <col min="11" max="11" width="11.725" style="1"/>
    <col min="12" max="16384" width="9" style="1"/>
  </cols>
  <sheetData>
    <row r="1" s="1" customFormat="1" ht="55" customHeight="1" spans="1:8">
      <c r="A1" s="4" t="s">
        <v>362</v>
      </c>
      <c r="B1" s="4"/>
      <c r="C1" s="4"/>
      <c r="D1" s="4"/>
      <c r="E1" s="4"/>
      <c r="F1" s="4"/>
      <c r="G1" s="4"/>
      <c r="H1" s="4"/>
    </row>
    <row r="2" s="2" customFormat="1" ht="21" customHeight="1" spans="1:8">
      <c r="A2" s="5" t="s">
        <v>144</v>
      </c>
      <c r="B2" s="5"/>
      <c r="C2" s="5"/>
      <c r="D2" s="5"/>
      <c r="E2" s="5"/>
      <c r="F2" s="5"/>
      <c r="G2" s="5"/>
      <c r="H2" s="5"/>
    </row>
    <row r="3" s="1" customFormat="1" ht="30" customHeight="1" spans="1:8">
      <c r="A3" s="6" t="s">
        <v>6</v>
      </c>
      <c r="B3" s="6"/>
      <c r="C3" s="6" t="s">
        <v>48</v>
      </c>
      <c r="D3" s="6"/>
      <c r="E3" s="6"/>
      <c r="F3" s="6"/>
      <c r="G3" s="6"/>
      <c r="H3" s="6"/>
    </row>
    <row r="4" s="1" customFormat="1" ht="30" customHeight="1" spans="1:8">
      <c r="A4" s="6" t="s">
        <v>145</v>
      </c>
      <c r="B4" s="6"/>
      <c r="C4" s="7" t="s">
        <v>40</v>
      </c>
      <c r="D4" s="7"/>
      <c r="E4" s="7"/>
      <c r="F4" s="6" t="s">
        <v>146</v>
      </c>
      <c r="G4" s="6"/>
      <c r="H4" s="8" t="s">
        <v>40</v>
      </c>
    </row>
    <row r="5" s="1" customFormat="1" ht="30" customHeight="1" spans="1:8">
      <c r="A5" s="6" t="s">
        <v>147</v>
      </c>
      <c r="B5" s="6"/>
      <c r="C5" s="7" t="s">
        <v>363</v>
      </c>
      <c r="D5" s="7"/>
      <c r="E5" s="7"/>
      <c r="F5" s="7"/>
      <c r="G5" s="7"/>
      <c r="H5" s="7"/>
    </row>
    <row r="6" s="1" customFormat="1" ht="30" customHeight="1" spans="1:8">
      <c r="A6" s="6" t="s">
        <v>149</v>
      </c>
      <c r="B6" s="6"/>
      <c r="C6" s="7" t="s">
        <v>297</v>
      </c>
      <c r="D6" s="7"/>
      <c r="E6" s="7"/>
      <c r="F6" s="7"/>
      <c r="G6" s="7"/>
      <c r="H6" s="7"/>
    </row>
    <row r="7" s="1" customFormat="1" ht="30" customHeight="1" spans="1:8">
      <c r="A7" s="6" t="s">
        <v>151</v>
      </c>
      <c r="B7" s="6"/>
      <c r="C7" s="7" t="s">
        <v>364</v>
      </c>
      <c r="D7" s="7"/>
      <c r="E7" s="7"/>
      <c r="F7" s="7"/>
      <c r="G7" s="7"/>
      <c r="H7" s="7"/>
    </row>
    <row r="8" s="1" customFormat="1" ht="30" customHeight="1" spans="1:8">
      <c r="A8" s="9" t="s">
        <v>56</v>
      </c>
      <c r="B8" s="10"/>
      <c r="C8" s="6"/>
      <c r="D8" s="6" t="s">
        <v>57</v>
      </c>
      <c r="E8" s="6" t="s">
        <v>58</v>
      </c>
      <c r="F8" s="6" t="s">
        <v>59</v>
      </c>
      <c r="G8" s="9" t="s">
        <v>60</v>
      </c>
      <c r="H8" s="10"/>
    </row>
    <row r="9" s="1" customFormat="1" ht="30" customHeight="1" spans="1:8">
      <c r="A9" s="11"/>
      <c r="B9" s="12"/>
      <c r="C9" s="6" t="s">
        <v>153</v>
      </c>
      <c r="D9" s="13">
        <v>200</v>
      </c>
      <c r="E9" s="13">
        <v>97.99</v>
      </c>
      <c r="F9" s="14">
        <f>E9/D9</f>
        <v>0.48995</v>
      </c>
      <c r="G9" s="13">
        <f>F9*20</f>
        <v>9.799</v>
      </c>
      <c r="H9" s="13"/>
    </row>
    <row r="10" s="1" customFormat="1" ht="30" customHeight="1" spans="1:8">
      <c r="A10" s="15" t="s">
        <v>365</v>
      </c>
      <c r="B10" s="6" t="s">
        <v>65</v>
      </c>
      <c r="C10" s="6" t="s">
        <v>66</v>
      </c>
      <c r="D10" s="6" t="s">
        <v>67</v>
      </c>
      <c r="E10" s="6"/>
      <c r="F10" s="6" t="s">
        <v>68</v>
      </c>
      <c r="G10" s="6" t="s">
        <v>69</v>
      </c>
      <c r="H10" s="6" t="s">
        <v>70</v>
      </c>
    </row>
    <row r="11" s="1" customFormat="1" ht="30" customHeight="1" spans="1:8">
      <c r="A11" s="16"/>
      <c r="B11" s="6" t="s">
        <v>16</v>
      </c>
      <c r="C11" s="17" t="s">
        <v>196</v>
      </c>
      <c r="D11" s="17" t="s">
        <v>366</v>
      </c>
      <c r="E11" s="17"/>
      <c r="F11" s="18">
        <v>1</v>
      </c>
      <c r="G11" s="18">
        <v>1</v>
      </c>
      <c r="H11" s="19">
        <v>20</v>
      </c>
    </row>
    <row r="12" s="1" customFormat="1" ht="48" customHeight="1" spans="1:8">
      <c r="A12" s="16"/>
      <c r="B12" s="6"/>
      <c r="C12" s="20" t="s">
        <v>204</v>
      </c>
      <c r="D12" s="17" t="s">
        <v>367</v>
      </c>
      <c r="E12" s="17"/>
      <c r="F12" s="6" t="s">
        <v>161</v>
      </c>
      <c r="G12" s="6" t="s">
        <v>161</v>
      </c>
      <c r="H12" s="19">
        <v>5</v>
      </c>
    </row>
    <row r="13" s="1" customFormat="1" ht="30" customHeight="1" spans="1:8">
      <c r="A13" s="16"/>
      <c r="B13" s="6"/>
      <c r="C13" s="17" t="s">
        <v>206</v>
      </c>
      <c r="D13" s="17" t="s">
        <v>368</v>
      </c>
      <c r="E13" s="17"/>
      <c r="F13" s="17" t="s">
        <v>87</v>
      </c>
      <c r="G13" s="17" t="s">
        <v>87</v>
      </c>
      <c r="H13" s="19">
        <v>10</v>
      </c>
    </row>
    <row r="14" s="3" customFormat="1" ht="54" customHeight="1" spans="1:8">
      <c r="A14" s="16"/>
      <c r="B14" s="15" t="s">
        <v>17</v>
      </c>
      <c r="C14" s="20" t="s">
        <v>369</v>
      </c>
      <c r="D14" s="6" t="s">
        <v>370</v>
      </c>
      <c r="E14" s="6"/>
      <c r="F14" s="17" t="s">
        <v>371</v>
      </c>
      <c r="G14" s="17" t="s">
        <v>371</v>
      </c>
      <c r="H14" s="19">
        <v>15</v>
      </c>
    </row>
    <row r="15" s="3" customFormat="1" ht="54" customHeight="1" spans="1:8">
      <c r="A15" s="16"/>
      <c r="B15" s="16"/>
      <c r="C15" s="20" t="s">
        <v>372</v>
      </c>
      <c r="D15" s="21" t="s">
        <v>373</v>
      </c>
      <c r="E15" s="22"/>
      <c r="F15" s="17" t="s">
        <v>374</v>
      </c>
      <c r="G15" s="17" t="s">
        <v>374</v>
      </c>
      <c r="H15" s="19">
        <v>15</v>
      </c>
    </row>
    <row r="16" s="1" customFormat="1" ht="46" customHeight="1" spans="1:9">
      <c r="A16" s="16"/>
      <c r="B16" s="15" t="s">
        <v>170</v>
      </c>
      <c r="C16" s="6" t="s">
        <v>361</v>
      </c>
      <c r="D16" s="6" t="s">
        <v>375</v>
      </c>
      <c r="E16" s="6"/>
      <c r="F16" s="6" t="s">
        <v>376</v>
      </c>
      <c r="G16" s="23">
        <v>1</v>
      </c>
      <c r="H16" s="24">
        <v>10</v>
      </c>
      <c r="I16" s="3"/>
    </row>
    <row r="17" s="1" customFormat="1" ht="30" customHeight="1" spans="1:8">
      <c r="A17" s="6" t="s">
        <v>135</v>
      </c>
      <c r="B17" s="25">
        <f>H16+H14+H13+H12+H11+G9+H15</f>
        <v>84.799</v>
      </c>
      <c r="C17" s="26"/>
      <c r="D17" s="26"/>
      <c r="E17" s="26"/>
      <c r="F17" s="26"/>
      <c r="G17" s="26"/>
      <c r="H17" s="27"/>
    </row>
    <row r="18" s="1" customFormat="1" ht="162" customHeight="1" spans="1:8">
      <c r="A18" s="6" t="s">
        <v>136</v>
      </c>
      <c r="B18" s="6"/>
      <c r="C18" s="7" t="s">
        <v>339</v>
      </c>
      <c r="D18" s="7"/>
      <c r="E18" s="7"/>
      <c r="F18" s="7"/>
      <c r="G18" s="7"/>
      <c r="H18" s="7"/>
    </row>
    <row r="19" s="1" customFormat="1" ht="180" customHeight="1" spans="1:8">
      <c r="A19" s="6" t="s">
        <v>138</v>
      </c>
      <c r="B19" s="6"/>
      <c r="C19" s="7" t="s">
        <v>236</v>
      </c>
      <c r="D19" s="7"/>
      <c r="E19" s="7"/>
      <c r="F19" s="7"/>
      <c r="G19" s="7"/>
      <c r="H19" s="7"/>
    </row>
    <row r="20" s="1" customFormat="1" ht="180" customHeight="1" spans="1:8">
      <c r="A20" s="6" t="s">
        <v>140</v>
      </c>
      <c r="B20" s="6"/>
      <c r="C20" s="6" t="s">
        <v>175</v>
      </c>
      <c r="D20" s="6"/>
      <c r="E20" s="6"/>
      <c r="F20" s="6"/>
      <c r="G20" s="6"/>
      <c r="H20" s="6"/>
    </row>
    <row r="21" s="1" customFormat="1" ht="134" customHeight="1" spans="1:8">
      <c r="A21" s="28" t="s">
        <v>142</v>
      </c>
      <c r="B21" s="29"/>
      <c r="C21" s="29"/>
      <c r="D21" s="29"/>
      <c r="E21" s="29"/>
      <c r="F21" s="29"/>
      <c r="G21" s="29"/>
      <c r="H21" s="29"/>
    </row>
  </sheetData>
  <mergeCells count="34">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B17:H17"/>
    <mergeCell ref="A18:B18"/>
    <mergeCell ref="C18:H18"/>
    <mergeCell ref="A19:B19"/>
    <mergeCell ref="C19:H19"/>
    <mergeCell ref="A20:B20"/>
    <mergeCell ref="C20:H20"/>
    <mergeCell ref="A21:H21"/>
    <mergeCell ref="A10:A16"/>
    <mergeCell ref="B11:B13"/>
    <mergeCell ref="B14:B15"/>
    <mergeCell ref="A8:B9"/>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6"/>
  <sheetViews>
    <sheetView zoomScale="90" zoomScaleNormal="90" topLeftCell="A40" workbookViewId="0">
      <selection activeCell="K43" sqref="K43"/>
    </sheetView>
  </sheetViews>
  <sheetFormatPr defaultColWidth="9" defaultRowHeight="13.5" outlineLevelCol="7"/>
  <cols>
    <col min="3" max="3" width="15" customWidth="1"/>
    <col min="4" max="4" width="11.8166666666667" customWidth="1"/>
    <col min="5" max="5" width="17.6333333333333" customWidth="1"/>
    <col min="6" max="6" width="11.375" customWidth="1"/>
    <col min="7" max="7" width="11" customWidth="1"/>
    <col min="8" max="8" width="17.275" customWidth="1"/>
    <col min="11" max="11" width="12.8166666666667"/>
  </cols>
  <sheetData>
    <row r="1" customFormat="1" ht="43" customHeight="1" spans="1:8">
      <c r="A1" s="50" t="s">
        <v>51</v>
      </c>
      <c r="B1" s="50"/>
      <c r="C1" s="50"/>
      <c r="D1" s="50"/>
      <c r="E1" s="50"/>
      <c r="F1" s="50"/>
      <c r="G1" s="50"/>
      <c r="H1" s="50"/>
    </row>
    <row r="2" customFormat="1" ht="21" customHeight="1" spans="1:8">
      <c r="A2" s="51" t="s">
        <v>52</v>
      </c>
      <c r="B2" s="51"/>
      <c r="C2" s="51"/>
      <c r="D2" s="51"/>
      <c r="E2" s="51"/>
      <c r="F2" s="51"/>
      <c r="G2" s="51"/>
      <c r="H2" s="51"/>
    </row>
    <row r="3" customFormat="1" ht="30" customHeight="1" spans="1:8">
      <c r="A3" s="52" t="s">
        <v>53</v>
      </c>
      <c r="B3" s="52"/>
      <c r="C3" s="52" t="s">
        <v>20</v>
      </c>
      <c r="D3" s="52"/>
      <c r="E3" s="52"/>
      <c r="F3" s="52"/>
      <c r="G3" s="52"/>
      <c r="H3" s="52"/>
    </row>
    <row r="4" customFormat="1" ht="30" customHeight="1" spans="1:8">
      <c r="A4" s="52" t="s">
        <v>54</v>
      </c>
      <c r="B4" s="52"/>
      <c r="C4" s="53">
        <v>3809.76</v>
      </c>
      <c r="D4" s="54"/>
      <c r="E4" s="55"/>
      <c r="F4" s="52" t="s">
        <v>55</v>
      </c>
      <c r="G4" s="52"/>
      <c r="H4" s="56">
        <v>70804.49</v>
      </c>
    </row>
    <row r="5" customFormat="1" ht="30" customHeight="1" spans="1:8">
      <c r="A5" s="57" t="s">
        <v>56</v>
      </c>
      <c r="B5" s="58"/>
      <c r="C5" s="52"/>
      <c r="D5" s="52" t="s">
        <v>57</v>
      </c>
      <c r="E5" s="52" t="s">
        <v>58</v>
      </c>
      <c r="F5" s="52" t="s">
        <v>59</v>
      </c>
      <c r="G5" s="57" t="s">
        <v>60</v>
      </c>
      <c r="H5" s="58"/>
    </row>
    <row r="6" customFormat="1" ht="30" customHeight="1" spans="1:8">
      <c r="A6" s="59"/>
      <c r="B6" s="60"/>
      <c r="C6" s="52" t="s">
        <v>61</v>
      </c>
      <c r="D6" s="56">
        <v>75819.44</v>
      </c>
      <c r="E6" s="56">
        <v>74614.25</v>
      </c>
      <c r="F6" s="61">
        <f>E6/D6</f>
        <v>0.98410447241499</v>
      </c>
      <c r="G6" s="62">
        <f>20*F6</f>
        <v>19.6820894482998</v>
      </c>
      <c r="H6" s="62"/>
    </row>
    <row r="7" customFormat="1" ht="60" customHeight="1" spans="1:8">
      <c r="A7" s="52" t="s">
        <v>62</v>
      </c>
      <c r="B7" s="52"/>
      <c r="C7" s="63" t="s">
        <v>63</v>
      </c>
      <c r="D7" s="64"/>
      <c r="E7" s="64"/>
      <c r="F7" s="64"/>
      <c r="G7" s="64"/>
      <c r="H7" s="65"/>
    </row>
    <row r="8" customFormat="1" ht="30" customHeight="1" spans="1:8">
      <c r="A8" s="66" t="s">
        <v>64</v>
      </c>
      <c r="B8" s="67" t="s">
        <v>65</v>
      </c>
      <c r="C8" s="52" t="s">
        <v>66</v>
      </c>
      <c r="D8" s="52" t="s">
        <v>67</v>
      </c>
      <c r="E8" s="52"/>
      <c r="F8" s="52" t="s">
        <v>68</v>
      </c>
      <c r="G8" s="52" t="s">
        <v>69</v>
      </c>
      <c r="H8" s="52" t="s">
        <v>70</v>
      </c>
    </row>
    <row r="9" customFormat="1" ht="30" customHeight="1" spans="1:8">
      <c r="A9" s="66"/>
      <c r="B9" s="68" t="s">
        <v>71</v>
      </c>
      <c r="C9" s="68" t="s">
        <v>72</v>
      </c>
      <c r="D9" s="52" t="s">
        <v>73</v>
      </c>
      <c r="E9" s="52"/>
      <c r="F9" s="69" t="s">
        <v>74</v>
      </c>
      <c r="G9" s="52">
        <v>4</v>
      </c>
      <c r="H9" s="56">
        <v>2</v>
      </c>
    </row>
    <row r="10" customFormat="1" ht="30" customHeight="1" spans="1:8">
      <c r="A10" s="66"/>
      <c r="B10" s="66"/>
      <c r="C10" s="66"/>
      <c r="D10" s="70" t="s">
        <v>75</v>
      </c>
      <c r="E10" s="71"/>
      <c r="F10" s="69" t="s">
        <v>76</v>
      </c>
      <c r="G10" s="6">
        <v>1203</v>
      </c>
      <c r="H10" s="24">
        <v>2</v>
      </c>
    </row>
    <row r="11" customFormat="1" ht="30" customHeight="1" spans="1:8">
      <c r="A11" s="66"/>
      <c r="B11" s="66"/>
      <c r="C11" s="66"/>
      <c r="D11" s="70" t="s">
        <v>77</v>
      </c>
      <c r="E11" s="71"/>
      <c r="F11" s="72" t="s">
        <v>78</v>
      </c>
      <c r="G11" s="52" t="s">
        <v>78</v>
      </c>
      <c r="H11" s="56">
        <v>3</v>
      </c>
    </row>
    <row r="12" customFormat="1" ht="30" customHeight="1" spans="1:8">
      <c r="A12" s="66"/>
      <c r="B12" s="66"/>
      <c r="C12" s="67"/>
      <c r="D12" s="70" t="s">
        <v>79</v>
      </c>
      <c r="E12" s="71"/>
      <c r="F12" s="69" t="s">
        <v>80</v>
      </c>
      <c r="G12" s="52">
        <v>474</v>
      </c>
      <c r="H12" s="73">
        <v>3</v>
      </c>
    </row>
    <row r="13" customFormat="1" ht="30" customHeight="1" spans="1:8">
      <c r="A13" s="66"/>
      <c r="B13" s="66"/>
      <c r="C13" s="68" t="s">
        <v>81</v>
      </c>
      <c r="D13" s="52" t="s">
        <v>82</v>
      </c>
      <c r="E13" s="52"/>
      <c r="F13" s="52" t="s">
        <v>83</v>
      </c>
      <c r="G13" s="14">
        <v>0.949</v>
      </c>
      <c r="H13" s="24">
        <v>2</v>
      </c>
    </row>
    <row r="14" customFormat="1" ht="30" customHeight="1" spans="1:8">
      <c r="A14" s="66"/>
      <c r="B14" s="66"/>
      <c r="C14" s="66"/>
      <c r="D14" s="70" t="s">
        <v>84</v>
      </c>
      <c r="E14" s="71"/>
      <c r="F14" s="74">
        <v>0.95</v>
      </c>
      <c r="G14" s="75">
        <v>1</v>
      </c>
      <c r="H14" s="73">
        <v>3</v>
      </c>
    </row>
    <row r="15" customFormat="1" ht="30" customHeight="1" spans="1:8">
      <c r="A15" s="66"/>
      <c r="B15" s="66"/>
      <c r="C15" s="68" t="s">
        <v>85</v>
      </c>
      <c r="D15" s="52" t="s">
        <v>86</v>
      </c>
      <c r="E15" s="52"/>
      <c r="F15" s="52" t="s">
        <v>87</v>
      </c>
      <c r="G15" s="52" t="s">
        <v>87</v>
      </c>
      <c r="H15" s="56">
        <v>2</v>
      </c>
    </row>
    <row r="16" customFormat="1" ht="30" customHeight="1" spans="1:8">
      <c r="A16" s="66"/>
      <c r="B16" s="66"/>
      <c r="C16" s="66"/>
      <c r="D16" s="70" t="s">
        <v>88</v>
      </c>
      <c r="E16" s="71"/>
      <c r="F16" s="52" t="s">
        <v>87</v>
      </c>
      <c r="G16" s="52" t="s">
        <v>87</v>
      </c>
      <c r="H16" s="56">
        <v>3</v>
      </c>
    </row>
    <row r="17" customFormat="1" ht="30" customHeight="1" spans="1:8">
      <c r="A17" s="66"/>
      <c r="B17" s="68" t="s">
        <v>89</v>
      </c>
      <c r="C17" s="68" t="s">
        <v>90</v>
      </c>
      <c r="D17" s="52" t="s">
        <v>91</v>
      </c>
      <c r="E17" s="52"/>
      <c r="F17" s="52" t="s">
        <v>92</v>
      </c>
      <c r="G17" s="52" t="s">
        <v>92</v>
      </c>
      <c r="H17" s="56">
        <v>4</v>
      </c>
    </row>
    <row r="18" customFormat="1" ht="30" customHeight="1" spans="1:8">
      <c r="A18" s="66"/>
      <c r="B18" s="66"/>
      <c r="C18" s="66"/>
      <c r="D18" s="52" t="s">
        <v>93</v>
      </c>
      <c r="E18" s="52"/>
      <c r="F18" s="52" t="s">
        <v>94</v>
      </c>
      <c r="G18" s="52" t="s">
        <v>94</v>
      </c>
      <c r="H18" s="56">
        <v>4</v>
      </c>
    </row>
    <row r="19" customFormat="1" ht="30" customHeight="1" spans="1:8">
      <c r="A19" s="66"/>
      <c r="B19" s="66"/>
      <c r="C19" s="66"/>
      <c r="D19" s="52" t="s">
        <v>95</v>
      </c>
      <c r="E19" s="52"/>
      <c r="F19" s="52" t="s">
        <v>96</v>
      </c>
      <c r="G19" s="52" t="s">
        <v>96</v>
      </c>
      <c r="H19" s="56">
        <v>4</v>
      </c>
    </row>
    <row r="20" customFormat="1" ht="30" customHeight="1" spans="1:8">
      <c r="A20" s="66"/>
      <c r="B20" s="67"/>
      <c r="C20" s="67"/>
      <c r="D20" s="52" t="s">
        <v>97</v>
      </c>
      <c r="E20" s="52"/>
      <c r="F20" s="52" t="s">
        <v>98</v>
      </c>
      <c r="G20" s="52" t="s">
        <v>98</v>
      </c>
      <c r="H20" s="56">
        <v>3</v>
      </c>
    </row>
    <row r="21" customFormat="1" ht="46" customHeight="1" spans="1:8">
      <c r="A21" s="66"/>
      <c r="B21" s="68" t="s">
        <v>99</v>
      </c>
      <c r="C21" s="52" t="s">
        <v>100</v>
      </c>
      <c r="D21" s="52" t="s">
        <v>101</v>
      </c>
      <c r="E21" s="52"/>
      <c r="F21" s="52" t="s">
        <v>102</v>
      </c>
      <c r="G21" s="74">
        <v>1</v>
      </c>
      <c r="H21" s="56">
        <v>5</v>
      </c>
    </row>
    <row r="22" customFormat="1" ht="70" customHeight="1" spans="1:8">
      <c r="A22" s="52" t="s">
        <v>103</v>
      </c>
      <c r="B22" s="52"/>
      <c r="C22" s="63" t="s">
        <v>104</v>
      </c>
      <c r="D22" s="64"/>
      <c r="E22" s="64"/>
      <c r="F22" s="64"/>
      <c r="G22" s="64"/>
      <c r="H22" s="65"/>
    </row>
    <row r="23" customFormat="1" ht="30" customHeight="1" spans="1:8">
      <c r="A23" s="66" t="s">
        <v>64</v>
      </c>
      <c r="B23" s="67" t="s">
        <v>65</v>
      </c>
      <c r="C23" s="52" t="s">
        <v>66</v>
      </c>
      <c r="D23" s="52" t="s">
        <v>67</v>
      </c>
      <c r="E23" s="52"/>
      <c r="F23" s="52" t="s">
        <v>68</v>
      </c>
      <c r="G23" s="52" t="s">
        <v>69</v>
      </c>
      <c r="H23" s="52" t="s">
        <v>70</v>
      </c>
    </row>
    <row r="24" customFormat="1" ht="22" customHeight="1" spans="1:8">
      <c r="A24" s="66"/>
      <c r="B24" s="68" t="s">
        <v>71</v>
      </c>
      <c r="C24" s="68" t="s">
        <v>72</v>
      </c>
      <c r="D24" s="52" t="s">
        <v>105</v>
      </c>
      <c r="E24" s="52"/>
      <c r="F24" s="69" t="s">
        <v>106</v>
      </c>
      <c r="G24" s="52">
        <v>6050</v>
      </c>
      <c r="H24" s="56">
        <v>1</v>
      </c>
    </row>
    <row r="25" customFormat="1" ht="22" customHeight="1" spans="1:8">
      <c r="A25" s="66"/>
      <c r="B25" s="66"/>
      <c r="C25" s="66"/>
      <c r="D25" s="21" t="s">
        <v>107</v>
      </c>
      <c r="E25" s="22"/>
      <c r="F25" s="69" t="s">
        <v>108</v>
      </c>
      <c r="G25" s="6">
        <v>40</v>
      </c>
      <c r="H25" s="24">
        <v>1.33</v>
      </c>
    </row>
    <row r="26" customFormat="1" ht="22" customHeight="1" spans="1:8">
      <c r="A26" s="66"/>
      <c r="B26" s="66"/>
      <c r="C26" s="66"/>
      <c r="D26" s="70" t="s">
        <v>109</v>
      </c>
      <c r="E26" s="71"/>
      <c r="F26" s="69" t="s">
        <v>110</v>
      </c>
      <c r="G26" s="52">
        <v>552</v>
      </c>
      <c r="H26" s="56">
        <v>1</v>
      </c>
    </row>
    <row r="27" customFormat="1" ht="22" customHeight="1" spans="1:8">
      <c r="A27" s="66"/>
      <c r="B27" s="66"/>
      <c r="C27" s="66"/>
      <c r="D27" s="70" t="s">
        <v>111</v>
      </c>
      <c r="E27" s="71"/>
      <c r="F27" s="69" t="s">
        <v>112</v>
      </c>
      <c r="G27" s="52">
        <v>1830</v>
      </c>
      <c r="H27" s="56">
        <v>2</v>
      </c>
    </row>
    <row r="28" customFormat="1" ht="22" customHeight="1" spans="1:8">
      <c r="A28" s="66"/>
      <c r="B28" s="66"/>
      <c r="C28" s="66"/>
      <c r="D28" s="76" t="s">
        <v>113</v>
      </c>
      <c r="E28" s="77"/>
      <c r="F28" s="69" t="s">
        <v>114</v>
      </c>
      <c r="G28" s="52">
        <v>1584</v>
      </c>
      <c r="H28" s="56">
        <v>1.25</v>
      </c>
    </row>
    <row r="29" customFormat="1" ht="22" customHeight="1" spans="1:8">
      <c r="A29" s="66"/>
      <c r="B29" s="66"/>
      <c r="C29" s="66"/>
      <c r="D29" s="76" t="s">
        <v>115</v>
      </c>
      <c r="E29" s="77"/>
      <c r="F29" s="69" t="s">
        <v>116</v>
      </c>
      <c r="G29" s="52">
        <v>51</v>
      </c>
      <c r="H29" s="56">
        <v>0.44</v>
      </c>
    </row>
    <row r="30" customFormat="1" ht="22" customHeight="1" spans="1:8">
      <c r="A30" s="66"/>
      <c r="B30" s="66"/>
      <c r="C30" s="68" t="s">
        <v>117</v>
      </c>
      <c r="D30" s="52" t="s">
        <v>118</v>
      </c>
      <c r="E30" s="52"/>
      <c r="F30" s="72">
        <v>1</v>
      </c>
      <c r="G30" s="74">
        <v>1</v>
      </c>
      <c r="H30" s="56">
        <v>2</v>
      </c>
    </row>
    <row r="31" customFormat="1" ht="22" customHeight="1" spans="1:8">
      <c r="A31" s="66"/>
      <c r="B31" s="66"/>
      <c r="C31" s="66"/>
      <c r="D31" s="70" t="s">
        <v>119</v>
      </c>
      <c r="E31" s="71"/>
      <c r="F31" s="74">
        <v>1</v>
      </c>
      <c r="G31" s="74">
        <v>1</v>
      </c>
      <c r="H31" s="56">
        <v>2</v>
      </c>
    </row>
    <row r="32" customFormat="1" ht="22" customHeight="1" spans="1:8">
      <c r="A32" s="66"/>
      <c r="B32" s="66"/>
      <c r="C32" s="68" t="s">
        <v>120</v>
      </c>
      <c r="D32" s="52" t="s">
        <v>121</v>
      </c>
      <c r="E32" s="52"/>
      <c r="F32" s="69">
        <v>1</v>
      </c>
      <c r="G32" s="69">
        <v>1</v>
      </c>
      <c r="H32" s="56">
        <v>2</v>
      </c>
    </row>
    <row r="33" customFormat="1" ht="22" customHeight="1" spans="1:8">
      <c r="A33" s="66"/>
      <c r="B33" s="66"/>
      <c r="C33" s="66"/>
      <c r="D33" s="70" t="s">
        <v>122</v>
      </c>
      <c r="E33" s="71"/>
      <c r="F33" s="52" t="s">
        <v>87</v>
      </c>
      <c r="G33" s="52" t="s">
        <v>87</v>
      </c>
      <c r="H33" s="56">
        <v>2</v>
      </c>
    </row>
    <row r="34" customFormat="1" ht="22" customHeight="1" spans="1:8">
      <c r="A34" s="66"/>
      <c r="B34" s="66"/>
      <c r="C34" s="67"/>
      <c r="D34" s="70" t="s">
        <v>123</v>
      </c>
      <c r="E34" s="71"/>
      <c r="F34" s="52" t="s">
        <v>87</v>
      </c>
      <c r="G34" s="52" t="s">
        <v>87</v>
      </c>
      <c r="H34" s="56">
        <v>1</v>
      </c>
    </row>
    <row r="35" customFormat="1" ht="29" customHeight="1" spans="1:8">
      <c r="A35" s="66"/>
      <c r="B35" s="68" t="s">
        <v>89</v>
      </c>
      <c r="C35" s="78" t="s">
        <v>124</v>
      </c>
      <c r="D35" s="52" t="s">
        <v>125</v>
      </c>
      <c r="E35" s="52"/>
      <c r="F35" s="52" t="s">
        <v>98</v>
      </c>
      <c r="G35" s="52" t="s">
        <v>98</v>
      </c>
      <c r="H35" s="56">
        <v>5</v>
      </c>
    </row>
    <row r="36" customFormat="1" ht="29" customHeight="1" spans="1:8">
      <c r="A36" s="66"/>
      <c r="B36" s="79"/>
      <c r="C36" s="52" t="s">
        <v>126</v>
      </c>
      <c r="D36" s="80" t="s">
        <v>127</v>
      </c>
      <c r="E36" s="71"/>
      <c r="F36" s="52" t="s">
        <v>128</v>
      </c>
      <c r="G36" s="52" t="s">
        <v>128</v>
      </c>
      <c r="H36" s="56">
        <v>2</v>
      </c>
    </row>
    <row r="37" customFormat="1" ht="22" customHeight="1" spans="1:8">
      <c r="A37" s="66"/>
      <c r="B37" s="79"/>
      <c r="C37" s="52"/>
      <c r="D37" s="71" t="s">
        <v>129</v>
      </c>
      <c r="E37" s="52"/>
      <c r="F37" s="52" t="s">
        <v>98</v>
      </c>
      <c r="G37" s="52" t="s">
        <v>98</v>
      </c>
      <c r="H37" s="56">
        <v>2</v>
      </c>
    </row>
    <row r="38" customFormat="1" ht="22" customHeight="1" spans="1:8">
      <c r="A38" s="66"/>
      <c r="B38" s="79"/>
      <c r="C38" s="52"/>
      <c r="D38" s="80" t="s">
        <v>130</v>
      </c>
      <c r="E38" s="71"/>
      <c r="F38" s="52" t="s">
        <v>98</v>
      </c>
      <c r="G38" s="52" t="s">
        <v>98</v>
      </c>
      <c r="H38" s="56">
        <v>2</v>
      </c>
    </row>
    <row r="39" customFormat="1" ht="22" customHeight="1" spans="1:8">
      <c r="A39" s="66"/>
      <c r="B39" s="79"/>
      <c r="C39" s="52"/>
      <c r="D39" s="80" t="s">
        <v>131</v>
      </c>
      <c r="E39" s="71"/>
      <c r="F39" s="52" t="s">
        <v>132</v>
      </c>
      <c r="G39" s="52" t="s">
        <v>132</v>
      </c>
      <c r="H39" s="56">
        <v>0.5</v>
      </c>
    </row>
    <row r="40" customFormat="1" ht="22" customHeight="1" spans="1:8">
      <c r="A40" s="66"/>
      <c r="B40" s="79"/>
      <c r="C40" s="52"/>
      <c r="D40" s="71" t="s">
        <v>133</v>
      </c>
      <c r="E40" s="52"/>
      <c r="F40" s="52" t="s">
        <v>92</v>
      </c>
      <c r="G40" s="52" t="s">
        <v>92</v>
      </c>
      <c r="H40" s="56">
        <v>2</v>
      </c>
    </row>
    <row r="41" customFormat="1" ht="38.25" spans="1:8">
      <c r="A41" s="66"/>
      <c r="B41" s="68" t="s">
        <v>99</v>
      </c>
      <c r="C41" s="52" t="s">
        <v>100</v>
      </c>
      <c r="D41" s="52" t="s">
        <v>134</v>
      </c>
      <c r="E41" s="52"/>
      <c r="F41" s="52" t="s">
        <v>102</v>
      </c>
      <c r="G41" s="74">
        <v>1</v>
      </c>
      <c r="H41" s="56">
        <v>5</v>
      </c>
    </row>
    <row r="42" customFormat="1" ht="42" customHeight="1" spans="1:8">
      <c r="A42" s="52" t="s">
        <v>135</v>
      </c>
      <c r="B42" s="62">
        <f>H41+H40+H39+H38+H37+H36+H35+H34+H33+H32+H31+H30+H29+H28+H27+H26+H25+H24+H21+H20+H19+H18+H17+H16+H15+H14+H13+H12+H11+H10+H9+G6</f>
        <v>94.2020894482998</v>
      </c>
      <c r="C42" s="62"/>
      <c r="D42" s="62"/>
      <c r="E42" s="62"/>
      <c r="F42" s="62"/>
      <c r="G42" s="62"/>
      <c r="H42" s="62"/>
    </row>
    <row r="43" customFormat="1" ht="172" customHeight="1" spans="1:8">
      <c r="A43" s="52" t="s">
        <v>136</v>
      </c>
      <c r="B43" s="52"/>
      <c r="C43" s="7" t="s">
        <v>137</v>
      </c>
      <c r="D43" s="7"/>
      <c r="E43" s="7"/>
      <c r="F43" s="7"/>
      <c r="G43" s="7"/>
      <c r="H43" s="7"/>
    </row>
    <row r="44" customFormat="1" ht="185" customHeight="1" spans="1:8">
      <c r="A44" s="52" t="s">
        <v>138</v>
      </c>
      <c r="B44" s="52"/>
      <c r="C44" s="81" t="s">
        <v>139</v>
      </c>
      <c r="D44" s="81"/>
      <c r="E44" s="81"/>
      <c r="F44" s="81"/>
      <c r="G44" s="81"/>
      <c r="H44" s="81"/>
    </row>
    <row r="45" customFormat="1" ht="155" customHeight="1" spans="1:8">
      <c r="A45" s="52" t="s">
        <v>140</v>
      </c>
      <c r="B45" s="52"/>
      <c r="C45" s="52" t="s">
        <v>141</v>
      </c>
      <c r="D45" s="52"/>
      <c r="E45" s="52"/>
      <c r="F45" s="52"/>
      <c r="G45" s="52"/>
      <c r="H45" s="52"/>
    </row>
    <row r="46" customFormat="1" spans="1:8">
      <c r="A46" s="82" t="s">
        <v>142</v>
      </c>
      <c r="B46" s="83"/>
      <c r="C46" s="83"/>
      <c r="D46" s="83"/>
      <c r="E46" s="83"/>
      <c r="F46" s="83"/>
      <c r="G46" s="83"/>
      <c r="H46" s="83"/>
    </row>
  </sheetData>
  <mergeCells count="69">
    <mergeCell ref="A1:H1"/>
    <mergeCell ref="A2:H2"/>
    <mergeCell ref="A3:B3"/>
    <mergeCell ref="C3:H3"/>
    <mergeCell ref="A4:B4"/>
    <mergeCell ref="C4:E4"/>
    <mergeCell ref="F4:G4"/>
    <mergeCell ref="G5:H5"/>
    <mergeCell ref="G6:H6"/>
    <mergeCell ref="A7:B7"/>
    <mergeCell ref="C7:H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A22:B22"/>
    <mergeCell ref="C22:H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B42:H42"/>
    <mergeCell ref="A43:B43"/>
    <mergeCell ref="C43:H43"/>
    <mergeCell ref="A44:B44"/>
    <mergeCell ref="C44:H44"/>
    <mergeCell ref="A45:B45"/>
    <mergeCell ref="C45:H45"/>
    <mergeCell ref="A46:H46"/>
    <mergeCell ref="A8:A21"/>
    <mergeCell ref="A23:A41"/>
    <mergeCell ref="B9:B16"/>
    <mergeCell ref="B17:B20"/>
    <mergeCell ref="B24:B34"/>
    <mergeCell ref="B35:B40"/>
    <mergeCell ref="C9:C12"/>
    <mergeCell ref="C13:C14"/>
    <mergeCell ref="C15:C16"/>
    <mergeCell ref="C17:C20"/>
    <mergeCell ref="C24:C29"/>
    <mergeCell ref="C30:C31"/>
    <mergeCell ref="C32:C34"/>
    <mergeCell ref="C36:C40"/>
    <mergeCell ref="A5:B6"/>
  </mergeCells>
  <pageMargins left="0.75" right="0.75" top="1" bottom="1" header="0.5" footer="0.5"/>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
  <sheetViews>
    <sheetView workbookViewId="0">
      <selection activeCell="C3" sqref="C3:H3"/>
    </sheetView>
  </sheetViews>
  <sheetFormatPr defaultColWidth="9" defaultRowHeight="13.5"/>
  <cols>
    <col min="1" max="1" width="9" style="1"/>
    <col min="2" max="2" width="9.18333333333333" style="1"/>
    <col min="3" max="3" width="9" style="1"/>
    <col min="4" max="4" width="9.75833333333333" style="1" customWidth="1"/>
    <col min="5" max="5" width="9.875" style="1" customWidth="1"/>
    <col min="6" max="6" width="11.375" style="1" customWidth="1"/>
    <col min="7" max="7" width="11" style="1" customWidth="1"/>
    <col min="8" max="8" width="18.1833333333333" style="1" customWidth="1"/>
    <col min="9" max="9" width="23.525" style="1" customWidth="1"/>
    <col min="10" max="10" width="12" style="1" customWidth="1"/>
    <col min="11" max="11" width="11.725" style="1"/>
    <col min="12" max="16384" width="9" style="1"/>
  </cols>
  <sheetData>
    <row r="1" s="1" customFormat="1" ht="55" customHeight="1" spans="1:8">
      <c r="A1" s="4" t="s">
        <v>377</v>
      </c>
      <c r="B1" s="4"/>
      <c r="C1" s="4"/>
      <c r="D1" s="4"/>
      <c r="E1" s="4"/>
      <c r="F1" s="4"/>
      <c r="G1" s="4"/>
      <c r="H1" s="4"/>
    </row>
    <row r="2" s="2" customFormat="1" ht="21" customHeight="1" spans="1:8">
      <c r="A2" s="5" t="s">
        <v>144</v>
      </c>
      <c r="B2" s="5"/>
      <c r="C2" s="5"/>
      <c r="D2" s="5"/>
      <c r="E2" s="5"/>
      <c r="F2" s="5"/>
      <c r="G2" s="5"/>
      <c r="H2" s="5"/>
    </row>
    <row r="3" s="1" customFormat="1" ht="30" customHeight="1" spans="1:8">
      <c r="A3" s="6" t="s">
        <v>6</v>
      </c>
      <c r="B3" s="6"/>
      <c r="C3" s="6" t="s">
        <v>50</v>
      </c>
      <c r="D3" s="6"/>
      <c r="E3" s="6"/>
      <c r="F3" s="6"/>
      <c r="G3" s="6"/>
      <c r="H3" s="6"/>
    </row>
    <row r="4" s="1" customFormat="1" ht="30" customHeight="1" spans="1:8">
      <c r="A4" s="6" t="s">
        <v>145</v>
      </c>
      <c r="B4" s="6"/>
      <c r="C4" s="7" t="s">
        <v>40</v>
      </c>
      <c r="D4" s="7"/>
      <c r="E4" s="7"/>
      <c r="F4" s="6" t="s">
        <v>146</v>
      </c>
      <c r="G4" s="6"/>
      <c r="H4" s="8" t="s">
        <v>40</v>
      </c>
    </row>
    <row r="5" s="1" customFormat="1" ht="30" customHeight="1" spans="1:8">
      <c r="A5" s="6" t="s">
        <v>147</v>
      </c>
      <c r="B5" s="6"/>
      <c r="C5" s="7" t="s">
        <v>363</v>
      </c>
      <c r="D5" s="7"/>
      <c r="E5" s="7"/>
      <c r="F5" s="7"/>
      <c r="G5" s="7"/>
      <c r="H5" s="7"/>
    </row>
    <row r="6" s="1" customFormat="1" ht="30" customHeight="1" spans="1:8">
      <c r="A6" s="6" t="s">
        <v>149</v>
      </c>
      <c r="B6" s="6"/>
      <c r="C6" s="7" t="s">
        <v>297</v>
      </c>
      <c r="D6" s="7"/>
      <c r="E6" s="7"/>
      <c r="F6" s="7"/>
      <c r="G6" s="7"/>
      <c r="H6" s="7"/>
    </row>
    <row r="7" s="1" customFormat="1" ht="30" customHeight="1" spans="1:8">
      <c r="A7" s="6" t="s">
        <v>151</v>
      </c>
      <c r="B7" s="6"/>
      <c r="C7" s="7" t="s">
        <v>364</v>
      </c>
      <c r="D7" s="7"/>
      <c r="E7" s="7"/>
      <c r="F7" s="7"/>
      <c r="G7" s="7"/>
      <c r="H7" s="7"/>
    </row>
    <row r="8" s="1" customFormat="1" ht="30" customHeight="1" spans="1:8">
      <c r="A8" s="9" t="s">
        <v>56</v>
      </c>
      <c r="B8" s="10"/>
      <c r="C8" s="6"/>
      <c r="D8" s="6" t="s">
        <v>57</v>
      </c>
      <c r="E8" s="6" t="s">
        <v>58</v>
      </c>
      <c r="F8" s="6" t="s">
        <v>59</v>
      </c>
      <c r="G8" s="9" t="s">
        <v>60</v>
      </c>
      <c r="H8" s="10"/>
    </row>
    <row r="9" s="1" customFormat="1" ht="30" customHeight="1" spans="1:8">
      <c r="A9" s="11"/>
      <c r="B9" s="12"/>
      <c r="C9" s="6" t="s">
        <v>153</v>
      </c>
      <c r="D9" s="13">
        <v>606.88</v>
      </c>
      <c r="E9" s="13">
        <v>606.88</v>
      </c>
      <c r="F9" s="14">
        <f>E9/D9</f>
        <v>1</v>
      </c>
      <c r="G9" s="13">
        <f>F9*20</f>
        <v>20</v>
      </c>
      <c r="H9" s="13"/>
    </row>
    <row r="10" s="1" customFormat="1" ht="30" customHeight="1" spans="1:8">
      <c r="A10" s="15" t="s">
        <v>365</v>
      </c>
      <c r="B10" s="6" t="s">
        <v>65</v>
      </c>
      <c r="C10" s="6" t="s">
        <v>66</v>
      </c>
      <c r="D10" s="6" t="s">
        <v>67</v>
      </c>
      <c r="E10" s="6"/>
      <c r="F10" s="6" t="s">
        <v>68</v>
      </c>
      <c r="G10" s="6" t="s">
        <v>69</v>
      </c>
      <c r="H10" s="6" t="s">
        <v>70</v>
      </c>
    </row>
    <row r="11" s="1" customFormat="1" ht="30" customHeight="1" spans="1:8">
      <c r="A11" s="16"/>
      <c r="B11" s="6" t="s">
        <v>16</v>
      </c>
      <c r="C11" s="17" t="s">
        <v>196</v>
      </c>
      <c r="D11" s="17" t="s">
        <v>378</v>
      </c>
      <c r="E11" s="17"/>
      <c r="F11" s="18">
        <v>1</v>
      </c>
      <c r="G11" s="18">
        <v>1</v>
      </c>
      <c r="H11" s="19">
        <v>20</v>
      </c>
    </row>
    <row r="12" s="1" customFormat="1" ht="48" customHeight="1" spans="1:8">
      <c r="A12" s="16"/>
      <c r="B12" s="6"/>
      <c r="C12" s="20" t="s">
        <v>204</v>
      </c>
      <c r="D12" s="17" t="s">
        <v>367</v>
      </c>
      <c r="E12" s="17"/>
      <c r="F12" s="6" t="s">
        <v>161</v>
      </c>
      <c r="G12" s="6" t="s">
        <v>161</v>
      </c>
      <c r="H12" s="19">
        <v>5</v>
      </c>
    </row>
    <row r="13" s="1" customFormat="1" ht="30" customHeight="1" spans="1:8">
      <c r="A13" s="16"/>
      <c r="B13" s="6"/>
      <c r="C13" s="17" t="s">
        <v>206</v>
      </c>
      <c r="D13" s="17" t="s">
        <v>368</v>
      </c>
      <c r="E13" s="17"/>
      <c r="F13" s="17" t="s">
        <v>87</v>
      </c>
      <c r="G13" s="17" t="s">
        <v>87</v>
      </c>
      <c r="H13" s="19">
        <v>10</v>
      </c>
    </row>
    <row r="14" s="3" customFormat="1" ht="54" customHeight="1" spans="1:8">
      <c r="A14" s="16"/>
      <c r="B14" s="15" t="s">
        <v>17</v>
      </c>
      <c r="C14" s="20" t="s">
        <v>369</v>
      </c>
      <c r="D14" s="6" t="s">
        <v>379</v>
      </c>
      <c r="E14" s="6"/>
      <c r="F14" s="17" t="s">
        <v>371</v>
      </c>
      <c r="G14" s="17" t="s">
        <v>371</v>
      </c>
      <c r="H14" s="19">
        <v>15</v>
      </c>
    </row>
    <row r="15" s="3" customFormat="1" ht="54" customHeight="1" spans="1:8">
      <c r="A15" s="16"/>
      <c r="B15" s="16"/>
      <c r="C15" s="20" t="s">
        <v>372</v>
      </c>
      <c r="D15" s="21" t="s">
        <v>373</v>
      </c>
      <c r="E15" s="22"/>
      <c r="F15" s="17" t="s">
        <v>374</v>
      </c>
      <c r="G15" s="17" t="s">
        <v>374</v>
      </c>
      <c r="H15" s="19">
        <v>15</v>
      </c>
    </row>
    <row r="16" s="1" customFormat="1" ht="46" customHeight="1" spans="1:9">
      <c r="A16" s="16"/>
      <c r="B16" s="15" t="s">
        <v>170</v>
      </c>
      <c r="C16" s="6" t="s">
        <v>361</v>
      </c>
      <c r="D16" s="6" t="s">
        <v>375</v>
      </c>
      <c r="E16" s="6"/>
      <c r="F16" s="6" t="s">
        <v>376</v>
      </c>
      <c r="G16" s="23">
        <v>1</v>
      </c>
      <c r="H16" s="24">
        <v>10</v>
      </c>
      <c r="I16" s="3"/>
    </row>
    <row r="17" s="1" customFormat="1" ht="30" customHeight="1" spans="1:8">
      <c r="A17" s="6" t="s">
        <v>135</v>
      </c>
      <c r="B17" s="25">
        <f>H16+H14+H13+H12+H11+G9+H15</f>
        <v>95</v>
      </c>
      <c r="C17" s="26"/>
      <c r="D17" s="26"/>
      <c r="E17" s="26"/>
      <c r="F17" s="26"/>
      <c r="G17" s="26"/>
      <c r="H17" s="27"/>
    </row>
    <row r="18" s="1" customFormat="1" ht="162" customHeight="1" spans="1:8">
      <c r="A18" s="6" t="s">
        <v>136</v>
      </c>
      <c r="B18" s="6"/>
      <c r="C18" s="7" t="s">
        <v>339</v>
      </c>
      <c r="D18" s="7"/>
      <c r="E18" s="7"/>
      <c r="F18" s="7"/>
      <c r="G18" s="7"/>
      <c r="H18" s="7"/>
    </row>
    <row r="19" s="1" customFormat="1" ht="180" customHeight="1" spans="1:8">
      <c r="A19" s="6" t="s">
        <v>138</v>
      </c>
      <c r="B19" s="6"/>
      <c r="C19" s="7" t="s">
        <v>236</v>
      </c>
      <c r="D19" s="7"/>
      <c r="E19" s="7"/>
      <c r="F19" s="7"/>
      <c r="G19" s="7"/>
      <c r="H19" s="7"/>
    </row>
    <row r="20" s="1" customFormat="1" ht="180" customHeight="1" spans="1:8">
      <c r="A20" s="6" t="s">
        <v>140</v>
      </c>
      <c r="B20" s="6"/>
      <c r="C20" s="6" t="s">
        <v>175</v>
      </c>
      <c r="D20" s="6"/>
      <c r="E20" s="6"/>
      <c r="F20" s="6"/>
      <c r="G20" s="6"/>
      <c r="H20" s="6"/>
    </row>
    <row r="21" s="1" customFormat="1" ht="134" customHeight="1" spans="1:8">
      <c r="A21" s="28" t="s">
        <v>142</v>
      </c>
      <c r="B21" s="29"/>
      <c r="C21" s="29"/>
      <c r="D21" s="29"/>
      <c r="E21" s="29"/>
      <c r="F21" s="29"/>
      <c r="G21" s="29"/>
      <c r="H21" s="29"/>
    </row>
  </sheetData>
  <mergeCells count="34">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B17:H17"/>
    <mergeCell ref="A18:B18"/>
    <mergeCell ref="C18:H18"/>
    <mergeCell ref="A19:B19"/>
    <mergeCell ref="C19:H19"/>
    <mergeCell ref="A20:B20"/>
    <mergeCell ref="C20:H20"/>
    <mergeCell ref="A21:H21"/>
    <mergeCell ref="A10:A16"/>
    <mergeCell ref="B11:B13"/>
    <mergeCell ref="B14:B15"/>
    <mergeCell ref="A8:B9"/>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pageSetUpPr fitToPage="1"/>
  </sheetPr>
  <dimension ref="A1:K23"/>
  <sheetViews>
    <sheetView view="pageBreakPreview" zoomScaleNormal="100" topLeftCell="A19" workbookViewId="0">
      <selection activeCell="K20" sqref="K20"/>
    </sheetView>
  </sheetViews>
  <sheetFormatPr defaultColWidth="9" defaultRowHeight="13.5"/>
  <cols>
    <col min="1" max="2" width="9" style="2"/>
    <col min="3" max="3" width="12.9583333333333" style="2" customWidth="1"/>
    <col min="4" max="4" width="9.75833333333333" style="2" customWidth="1"/>
    <col min="5" max="5" width="10.6333333333333" style="2" customWidth="1"/>
    <col min="6" max="6" width="11.375" style="2" customWidth="1"/>
    <col min="7" max="7" width="11" style="2" customWidth="1"/>
    <col min="8" max="8" width="15.375" style="2" customWidth="1"/>
    <col min="9" max="9" width="9" style="2"/>
    <col min="10" max="11" width="12.8166666666667" style="2"/>
    <col min="12" max="16384" width="9" style="2"/>
  </cols>
  <sheetData>
    <row r="1" s="2" customFormat="1" ht="43" customHeight="1" spans="1:8">
      <c r="A1" s="36" t="s">
        <v>143</v>
      </c>
      <c r="B1" s="36"/>
      <c r="C1" s="36"/>
      <c r="D1" s="36"/>
      <c r="E1" s="36"/>
      <c r="F1" s="36"/>
      <c r="G1" s="36"/>
      <c r="H1" s="36"/>
    </row>
    <row r="2" s="2" customFormat="1" ht="21" customHeight="1" spans="1:8">
      <c r="A2" s="5" t="s">
        <v>144</v>
      </c>
      <c r="B2" s="5"/>
      <c r="C2" s="5"/>
      <c r="D2" s="5"/>
      <c r="E2" s="5"/>
      <c r="F2" s="5"/>
      <c r="G2" s="5"/>
      <c r="H2" s="5"/>
    </row>
    <row r="3" s="2" customFormat="1" ht="30" customHeight="1" spans="1:8">
      <c r="A3" s="6" t="s">
        <v>6</v>
      </c>
      <c r="B3" s="6"/>
      <c r="C3" s="6" t="s">
        <v>21</v>
      </c>
      <c r="D3" s="6"/>
      <c r="E3" s="6"/>
      <c r="F3" s="6"/>
      <c r="G3" s="6"/>
      <c r="H3" s="6"/>
    </row>
    <row r="4" s="2" customFormat="1" ht="30" customHeight="1" spans="1:8">
      <c r="A4" s="6" t="s">
        <v>145</v>
      </c>
      <c r="B4" s="6"/>
      <c r="C4" s="7" t="s">
        <v>40</v>
      </c>
      <c r="D4" s="7"/>
      <c r="E4" s="7"/>
      <c r="F4" s="6" t="s">
        <v>146</v>
      </c>
      <c r="G4" s="6"/>
      <c r="H4" s="6" t="s">
        <v>22</v>
      </c>
    </row>
    <row r="5" s="2" customFormat="1" ht="30" customHeight="1" spans="1:8">
      <c r="A5" s="6" t="s">
        <v>147</v>
      </c>
      <c r="B5" s="6"/>
      <c r="C5" s="7" t="s">
        <v>148</v>
      </c>
      <c r="D5" s="7"/>
      <c r="E5" s="7"/>
      <c r="F5" s="7"/>
      <c r="G5" s="7"/>
      <c r="H5" s="7"/>
    </row>
    <row r="6" s="2" customFormat="1" ht="30" customHeight="1" spans="1:8">
      <c r="A6" s="6" t="s">
        <v>149</v>
      </c>
      <c r="B6" s="6"/>
      <c r="C6" s="7" t="s">
        <v>150</v>
      </c>
      <c r="D6" s="7"/>
      <c r="E6" s="7"/>
      <c r="F6" s="7"/>
      <c r="G6" s="7"/>
      <c r="H6" s="7"/>
    </row>
    <row r="7" s="2" customFormat="1" ht="30" customHeight="1" spans="1:8">
      <c r="A7" s="6" t="s">
        <v>151</v>
      </c>
      <c r="B7" s="6"/>
      <c r="C7" s="7" t="s">
        <v>152</v>
      </c>
      <c r="D7" s="7"/>
      <c r="E7" s="7"/>
      <c r="F7" s="7"/>
      <c r="G7" s="7"/>
      <c r="H7" s="7"/>
    </row>
    <row r="8" s="2" customFormat="1" ht="30" customHeight="1" spans="1:8">
      <c r="A8" s="9" t="s">
        <v>56</v>
      </c>
      <c r="B8" s="10"/>
      <c r="C8" s="6"/>
      <c r="D8" s="6" t="s">
        <v>57</v>
      </c>
      <c r="E8" s="6" t="s">
        <v>58</v>
      </c>
      <c r="F8" s="6" t="s">
        <v>59</v>
      </c>
      <c r="G8" s="9" t="s">
        <v>60</v>
      </c>
      <c r="H8" s="10"/>
    </row>
    <row r="9" s="2" customFormat="1" ht="30" customHeight="1" spans="1:10">
      <c r="A9" s="11"/>
      <c r="B9" s="12"/>
      <c r="C9" s="6" t="s">
        <v>153</v>
      </c>
      <c r="D9" s="6">
        <f>660+1518.8</f>
        <v>2178.8</v>
      </c>
      <c r="E9" s="6">
        <f>659.36+1518.8</f>
        <v>2178.16</v>
      </c>
      <c r="F9" s="14">
        <f>E9/D9</f>
        <v>0.999706260326785</v>
      </c>
      <c r="G9" s="13">
        <f>F9*20</f>
        <v>19.9941252065357</v>
      </c>
      <c r="H9" s="13"/>
      <c r="J9" s="37"/>
    </row>
    <row r="10" s="2" customFormat="1" ht="30" customHeight="1" spans="1:8">
      <c r="A10" s="15" t="s">
        <v>154</v>
      </c>
      <c r="B10" s="6" t="s">
        <v>65</v>
      </c>
      <c r="C10" s="6" t="s">
        <v>66</v>
      </c>
      <c r="D10" s="6" t="s">
        <v>67</v>
      </c>
      <c r="E10" s="6"/>
      <c r="F10" s="6" t="s">
        <v>68</v>
      </c>
      <c r="G10" s="6" t="s">
        <v>69</v>
      </c>
      <c r="H10" s="6" t="s">
        <v>70</v>
      </c>
    </row>
    <row r="11" s="2" customFormat="1" ht="30" customHeight="1" spans="1:8">
      <c r="A11" s="16"/>
      <c r="B11" s="15" t="s">
        <v>16</v>
      </c>
      <c r="C11" s="15" t="s">
        <v>155</v>
      </c>
      <c r="D11" s="6" t="s">
        <v>156</v>
      </c>
      <c r="E11" s="6"/>
      <c r="F11" s="6" t="s">
        <v>116</v>
      </c>
      <c r="G11" s="6">
        <v>51</v>
      </c>
      <c r="H11" s="24">
        <v>4.43</v>
      </c>
    </row>
    <row r="12" s="2" customFormat="1" ht="30" customHeight="1" spans="1:8">
      <c r="A12" s="16"/>
      <c r="B12" s="16"/>
      <c r="C12" s="15" t="s">
        <v>157</v>
      </c>
      <c r="D12" s="6" t="s">
        <v>158</v>
      </c>
      <c r="E12" s="6"/>
      <c r="F12" s="6" t="s">
        <v>159</v>
      </c>
      <c r="G12" s="6" t="s">
        <v>159</v>
      </c>
      <c r="H12" s="24">
        <v>5</v>
      </c>
    </row>
    <row r="13" s="2" customFormat="1" ht="30" customHeight="1" spans="1:8">
      <c r="A13" s="16"/>
      <c r="B13" s="16"/>
      <c r="C13" s="16"/>
      <c r="D13" s="6" t="s">
        <v>160</v>
      </c>
      <c r="E13" s="6"/>
      <c r="F13" s="6" t="s">
        <v>161</v>
      </c>
      <c r="G13" s="6" t="s">
        <v>162</v>
      </c>
      <c r="H13" s="24">
        <v>3</v>
      </c>
    </row>
    <row r="14" s="2" customFormat="1" ht="30" customHeight="1" spans="1:8">
      <c r="A14" s="16"/>
      <c r="B14" s="16"/>
      <c r="C14" s="15" t="s">
        <v>163</v>
      </c>
      <c r="D14" s="6" t="s">
        <v>164</v>
      </c>
      <c r="E14" s="6"/>
      <c r="F14" s="6" t="s">
        <v>87</v>
      </c>
      <c r="G14" s="6" t="s">
        <v>87</v>
      </c>
      <c r="H14" s="24">
        <v>10</v>
      </c>
    </row>
    <row r="15" s="46" customFormat="1" ht="47" customHeight="1" spans="1:9">
      <c r="A15" s="16"/>
      <c r="B15" s="15" t="s">
        <v>17</v>
      </c>
      <c r="C15" s="6" t="s">
        <v>165</v>
      </c>
      <c r="D15" s="6" t="s">
        <v>166</v>
      </c>
      <c r="E15" s="6"/>
      <c r="F15" s="6" t="s">
        <v>98</v>
      </c>
      <c r="G15" s="6" t="s">
        <v>98</v>
      </c>
      <c r="H15" s="24">
        <v>10</v>
      </c>
      <c r="I15" s="48"/>
    </row>
    <row r="16" s="2" customFormat="1" ht="53" customHeight="1" spans="1:8">
      <c r="A16" s="16"/>
      <c r="B16" s="16"/>
      <c r="C16" s="16" t="s">
        <v>167</v>
      </c>
      <c r="D16" s="21" t="s">
        <v>168</v>
      </c>
      <c r="E16" s="22"/>
      <c r="F16" s="6" t="s">
        <v>132</v>
      </c>
      <c r="G16" s="6" t="s">
        <v>132</v>
      </c>
      <c r="H16" s="24">
        <v>10</v>
      </c>
    </row>
    <row r="17" s="2" customFormat="1" ht="53" customHeight="1" spans="1:11">
      <c r="A17" s="16"/>
      <c r="B17" s="16"/>
      <c r="C17" s="16"/>
      <c r="D17" s="21" t="s">
        <v>169</v>
      </c>
      <c r="E17" s="22"/>
      <c r="F17" s="6" t="s">
        <v>92</v>
      </c>
      <c r="G17" s="6" t="s">
        <v>92</v>
      </c>
      <c r="H17" s="24">
        <v>10</v>
      </c>
      <c r="K17" s="49"/>
    </row>
    <row r="18" s="2" customFormat="1" ht="38.25" spans="1:11">
      <c r="A18" s="16"/>
      <c r="B18" s="15" t="s">
        <v>170</v>
      </c>
      <c r="C18" s="6" t="s">
        <v>171</v>
      </c>
      <c r="D18" s="6" t="s">
        <v>172</v>
      </c>
      <c r="E18" s="6"/>
      <c r="F18" s="6" t="s">
        <v>102</v>
      </c>
      <c r="G18" s="14">
        <v>0.9962</v>
      </c>
      <c r="H18" s="24">
        <v>10</v>
      </c>
      <c r="K18" s="49"/>
    </row>
    <row r="19" s="2" customFormat="1" ht="30" customHeight="1" spans="1:8">
      <c r="A19" s="6" t="s">
        <v>135</v>
      </c>
      <c r="B19" s="13">
        <f>G9+H11+H12+H13+H14+H15+H16+H18+H17</f>
        <v>82.4241252065357</v>
      </c>
      <c r="C19" s="13"/>
      <c r="D19" s="13"/>
      <c r="E19" s="13"/>
      <c r="F19" s="13"/>
      <c r="G19" s="13"/>
      <c r="H19" s="13"/>
    </row>
    <row r="20" s="2" customFormat="1" ht="180" customHeight="1" spans="1:8">
      <c r="A20" s="6" t="s">
        <v>136</v>
      </c>
      <c r="B20" s="6"/>
      <c r="C20" s="7" t="s">
        <v>173</v>
      </c>
      <c r="D20" s="7"/>
      <c r="E20" s="7"/>
      <c r="F20" s="7"/>
      <c r="G20" s="7"/>
      <c r="H20" s="7"/>
    </row>
    <row r="21" s="2" customFormat="1" ht="180" customHeight="1" spans="1:8">
      <c r="A21" s="6" t="s">
        <v>138</v>
      </c>
      <c r="B21" s="6"/>
      <c r="C21" s="7" t="s">
        <v>174</v>
      </c>
      <c r="D21" s="7"/>
      <c r="E21" s="7"/>
      <c r="F21" s="7"/>
      <c r="G21" s="7"/>
      <c r="H21" s="7"/>
    </row>
    <row r="22" s="2" customFormat="1" ht="180" customHeight="1" spans="1:8">
      <c r="A22" s="6" t="s">
        <v>140</v>
      </c>
      <c r="B22" s="6"/>
      <c r="C22" s="6" t="s">
        <v>175</v>
      </c>
      <c r="D22" s="6"/>
      <c r="E22" s="6"/>
      <c r="F22" s="6"/>
      <c r="G22" s="6"/>
      <c r="H22" s="6"/>
    </row>
    <row r="23" s="2" customFormat="1" ht="134" customHeight="1" spans="1:8">
      <c r="A23" s="33" t="s">
        <v>142</v>
      </c>
      <c r="B23" s="34"/>
      <c r="C23" s="34"/>
      <c r="D23" s="34"/>
      <c r="E23" s="34"/>
      <c r="F23" s="34"/>
      <c r="G23" s="34"/>
      <c r="H23" s="34"/>
    </row>
  </sheetData>
  <mergeCells count="38">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D17:E17"/>
    <mergeCell ref="D18:E18"/>
    <mergeCell ref="B19:H19"/>
    <mergeCell ref="A20:B20"/>
    <mergeCell ref="C20:H20"/>
    <mergeCell ref="A21:B21"/>
    <mergeCell ref="C21:H21"/>
    <mergeCell ref="A22:B22"/>
    <mergeCell ref="C22:H22"/>
    <mergeCell ref="A23:H23"/>
    <mergeCell ref="A10:A18"/>
    <mergeCell ref="B11:B14"/>
    <mergeCell ref="B15:B17"/>
    <mergeCell ref="C12:C13"/>
    <mergeCell ref="C16:C17"/>
    <mergeCell ref="A8:B9"/>
  </mergeCells>
  <pageMargins left="0.75" right="0.75" top="1" bottom="1" header="0.5" footer="0.5"/>
  <pageSetup paperSize="9" scale="98" fitToHeight="0" orientation="portrait"/>
  <headerFooter/>
  <rowBreaks count="2" manualBreakCount="2">
    <brk id="22" max="16383" man="1"/>
    <brk id="29"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sheetPr>
  <dimension ref="A1:H23"/>
  <sheetViews>
    <sheetView view="pageBreakPreview" zoomScaleNormal="100" topLeftCell="A17" workbookViewId="0">
      <selection activeCell="K20" sqref="K20"/>
    </sheetView>
  </sheetViews>
  <sheetFormatPr defaultColWidth="9" defaultRowHeight="13.5" outlineLevelCol="7"/>
  <cols>
    <col min="1" max="2" width="9" style="2"/>
    <col min="3" max="3" width="12.275" style="2" customWidth="1"/>
    <col min="4" max="4" width="9.75833333333333" style="2" customWidth="1"/>
    <col min="5" max="5" width="10.6333333333333" style="2" customWidth="1"/>
    <col min="6" max="6" width="11.375" style="2" customWidth="1"/>
    <col min="7" max="7" width="11" style="2" customWidth="1"/>
    <col min="8" max="8" width="15.375" style="2" customWidth="1"/>
    <col min="9" max="16384" width="9" style="2"/>
  </cols>
  <sheetData>
    <row r="1" s="2" customFormat="1" ht="43" customHeight="1" spans="1:8">
      <c r="A1" s="36" t="s">
        <v>176</v>
      </c>
      <c r="B1" s="36"/>
      <c r="C1" s="36"/>
      <c r="D1" s="36"/>
      <c r="E1" s="36"/>
      <c r="F1" s="36"/>
      <c r="G1" s="36"/>
      <c r="H1" s="36"/>
    </row>
    <row r="2" s="2" customFormat="1" ht="21" customHeight="1" spans="1:8">
      <c r="A2" s="5" t="s">
        <v>144</v>
      </c>
      <c r="B2" s="5"/>
      <c r="C2" s="5"/>
      <c r="D2" s="5"/>
      <c r="E2" s="5"/>
      <c r="F2" s="5"/>
      <c r="G2" s="5"/>
      <c r="H2" s="5"/>
    </row>
    <row r="3" s="2" customFormat="1" ht="30" customHeight="1" spans="1:8">
      <c r="A3" s="6" t="s">
        <v>6</v>
      </c>
      <c r="B3" s="6"/>
      <c r="C3" s="6" t="s">
        <v>24</v>
      </c>
      <c r="D3" s="6"/>
      <c r="E3" s="6"/>
      <c r="F3" s="6"/>
      <c r="G3" s="6"/>
      <c r="H3" s="6"/>
    </row>
    <row r="4" s="2" customFormat="1" ht="30" customHeight="1" spans="1:8">
      <c r="A4" s="6" t="s">
        <v>145</v>
      </c>
      <c r="B4" s="6"/>
      <c r="C4" s="7" t="s">
        <v>40</v>
      </c>
      <c r="D4" s="7"/>
      <c r="E4" s="7"/>
      <c r="F4" s="6" t="s">
        <v>146</v>
      </c>
      <c r="G4" s="6"/>
      <c r="H4" s="6" t="s">
        <v>25</v>
      </c>
    </row>
    <row r="5" s="2" customFormat="1" ht="30" customHeight="1" spans="1:8">
      <c r="A5" s="6" t="s">
        <v>147</v>
      </c>
      <c r="B5" s="6"/>
      <c r="C5" s="7" t="s">
        <v>148</v>
      </c>
      <c r="D5" s="7"/>
      <c r="E5" s="7"/>
      <c r="F5" s="7"/>
      <c r="G5" s="7"/>
      <c r="H5" s="7"/>
    </row>
    <row r="6" s="2" customFormat="1" ht="30" customHeight="1" spans="1:8">
      <c r="A6" s="6" t="s">
        <v>149</v>
      </c>
      <c r="B6" s="6"/>
      <c r="C6" s="7" t="s">
        <v>150</v>
      </c>
      <c r="D6" s="7"/>
      <c r="E6" s="7"/>
      <c r="F6" s="7"/>
      <c r="G6" s="7"/>
      <c r="H6" s="7"/>
    </row>
    <row r="7" s="2" customFormat="1" ht="30" customHeight="1" spans="1:8">
      <c r="A7" s="6" t="s">
        <v>151</v>
      </c>
      <c r="B7" s="6"/>
      <c r="C7" s="7" t="s">
        <v>152</v>
      </c>
      <c r="D7" s="7"/>
      <c r="E7" s="7"/>
      <c r="F7" s="7"/>
      <c r="G7" s="7"/>
      <c r="H7" s="7"/>
    </row>
    <row r="8" s="2" customFormat="1" ht="30" customHeight="1" spans="1:8">
      <c r="A8" s="9" t="s">
        <v>56</v>
      </c>
      <c r="B8" s="10"/>
      <c r="C8" s="6"/>
      <c r="D8" s="6" t="s">
        <v>57</v>
      </c>
      <c r="E8" s="6" t="s">
        <v>58</v>
      </c>
      <c r="F8" s="6" t="s">
        <v>59</v>
      </c>
      <c r="G8" s="9" t="s">
        <v>60</v>
      </c>
      <c r="H8" s="10"/>
    </row>
    <row r="9" s="2" customFormat="1" ht="30" customHeight="1" spans="1:8">
      <c r="A9" s="11"/>
      <c r="B9" s="12"/>
      <c r="C9" s="6" t="s">
        <v>153</v>
      </c>
      <c r="D9" s="6">
        <v>14000</v>
      </c>
      <c r="E9" s="6">
        <v>14000</v>
      </c>
      <c r="F9" s="23">
        <v>1</v>
      </c>
      <c r="G9" s="6">
        <v>20</v>
      </c>
      <c r="H9" s="6"/>
    </row>
    <row r="10" s="2" customFormat="1" ht="30" customHeight="1" spans="1:8">
      <c r="A10" s="15" t="s">
        <v>154</v>
      </c>
      <c r="B10" s="6" t="s">
        <v>65</v>
      </c>
      <c r="C10" s="6" t="s">
        <v>66</v>
      </c>
      <c r="D10" s="6" t="s">
        <v>67</v>
      </c>
      <c r="E10" s="6"/>
      <c r="F10" s="6" t="s">
        <v>68</v>
      </c>
      <c r="G10" s="6" t="s">
        <v>69</v>
      </c>
      <c r="H10" s="6" t="s">
        <v>70</v>
      </c>
    </row>
    <row r="11" s="2" customFormat="1" ht="37" customHeight="1" spans="1:8">
      <c r="A11" s="16"/>
      <c r="B11" s="15" t="s">
        <v>16</v>
      </c>
      <c r="C11" s="15" t="s">
        <v>155</v>
      </c>
      <c r="D11" s="6" t="s">
        <v>177</v>
      </c>
      <c r="E11" s="6"/>
      <c r="F11" s="6" t="s">
        <v>178</v>
      </c>
      <c r="G11" s="6">
        <v>6050</v>
      </c>
      <c r="H11" s="6">
        <v>10</v>
      </c>
    </row>
    <row r="12" s="2" customFormat="1" ht="37" customHeight="1" spans="1:8">
      <c r="A12" s="16"/>
      <c r="B12" s="16"/>
      <c r="C12" s="16"/>
      <c r="D12" s="21" t="s">
        <v>179</v>
      </c>
      <c r="E12" s="22"/>
      <c r="F12" s="6" t="s">
        <v>102</v>
      </c>
      <c r="G12" s="23">
        <v>1</v>
      </c>
      <c r="H12" s="6">
        <v>10</v>
      </c>
    </row>
    <row r="13" s="2" customFormat="1" ht="37" customHeight="1" spans="1:8">
      <c r="A13" s="16"/>
      <c r="B13" s="16"/>
      <c r="C13" s="15" t="s">
        <v>180</v>
      </c>
      <c r="D13" s="21" t="s">
        <v>181</v>
      </c>
      <c r="E13" s="22"/>
      <c r="F13" s="6" t="s">
        <v>159</v>
      </c>
      <c r="G13" s="6" t="s">
        <v>159</v>
      </c>
      <c r="H13" s="6">
        <v>5</v>
      </c>
    </row>
    <row r="14" s="2" customFormat="1" ht="37" customHeight="1" spans="1:8">
      <c r="A14" s="16"/>
      <c r="B14" s="16"/>
      <c r="C14" s="16"/>
      <c r="D14" s="21" t="s">
        <v>160</v>
      </c>
      <c r="E14" s="22"/>
      <c r="F14" s="6" t="s">
        <v>161</v>
      </c>
      <c r="G14" s="6" t="s">
        <v>182</v>
      </c>
      <c r="H14" s="6">
        <v>0</v>
      </c>
    </row>
    <row r="15" s="2" customFormat="1" ht="37" customHeight="1" spans="1:8">
      <c r="A15" s="16"/>
      <c r="B15" s="16"/>
      <c r="C15" s="15" t="s">
        <v>163</v>
      </c>
      <c r="D15" s="21" t="s">
        <v>183</v>
      </c>
      <c r="E15" s="22"/>
      <c r="F15" s="6" t="s">
        <v>87</v>
      </c>
      <c r="G15" s="6" t="s">
        <v>87</v>
      </c>
      <c r="H15" s="6">
        <v>10</v>
      </c>
    </row>
    <row r="16" s="2" customFormat="1" ht="42" customHeight="1" spans="1:8">
      <c r="A16" s="16"/>
      <c r="B16" s="15" t="s">
        <v>17</v>
      </c>
      <c r="C16" s="15" t="s">
        <v>184</v>
      </c>
      <c r="D16" s="6" t="s">
        <v>185</v>
      </c>
      <c r="E16" s="6"/>
      <c r="F16" s="6" t="s">
        <v>186</v>
      </c>
      <c r="G16" s="6" t="s">
        <v>186</v>
      </c>
      <c r="H16" s="6">
        <v>15</v>
      </c>
    </row>
    <row r="17" s="2" customFormat="1" ht="42" customHeight="1" spans="1:8">
      <c r="A17" s="16"/>
      <c r="B17" s="16"/>
      <c r="C17" s="16"/>
      <c r="D17" s="21" t="s">
        <v>187</v>
      </c>
      <c r="E17" s="22"/>
      <c r="F17" s="6" t="s">
        <v>92</v>
      </c>
      <c r="G17" s="6" t="s">
        <v>92</v>
      </c>
      <c r="H17" s="6">
        <v>15</v>
      </c>
    </row>
    <row r="18" s="2" customFormat="1" ht="38.25" spans="1:8">
      <c r="A18" s="16"/>
      <c r="B18" s="15" t="s">
        <v>170</v>
      </c>
      <c r="C18" s="6" t="s">
        <v>171</v>
      </c>
      <c r="D18" s="6" t="s">
        <v>188</v>
      </c>
      <c r="E18" s="6"/>
      <c r="F18" s="23">
        <v>0.95</v>
      </c>
      <c r="G18" s="23">
        <v>1</v>
      </c>
      <c r="H18" s="6">
        <v>10</v>
      </c>
    </row>
    <row r="19" s="2" customFormat="1" ht="30" customHeight="1" spans="1:8">
      <c r="A19" s="6" t="s">
        <v>135</v>
      </c>
      <c r="B19" s="24">
        <f>G9+H11+H12+H13+H14+H15+H16+H17+H18</f>
        <v>95</v>
      </c>
      <c r="C19" s="24"/>
      <c r="D19" s="24"/>
      <c r="E19" s="24"/>
      <c r="F19" s="24"/>
      <c r="G19" s="24"/>
      <c r="H19" s="24"/>
    </row>
    <row r="20" s="2" customFormat="1" ht="180" customHeight="1" spans="1:8">
      <c r="A20" s="6" t="s">
        <v>136</v>
      </c>
      <c r="B20" s="6"/>
      <c r="C20" s="7" t="s">
        <v>189</v>
      </c>
      <c r="D20" s="7"/>
      <c r="E20" s="7"/>
      <c r="F20" s="7"/>
      <c r="G20" s="7"/>
      <c r="H20" s="7"/>
    </row>
    <row r="21" s="2" customFormat="1" ht="180" customHeight="1" spans="1:8">
      <c r="A21" s="6" t="s">
        <v>138</v>
      </c>
      <c r="B21" s="6"/>
      <c r="C21" s="7" t="s">
        <v>190</v>
      </c>
      <c r="D21" s="7"/>
      <c r="E21" s="7"/>
      <c r="F21" s="7"/>
      <c r="G21" s="7"/>
      <c r="H21" s="7"/>
    </row>
    <row r="22" s="2" customFormat="1" ht="180" customHeight="1" spans="1:8">
      <c r="A22" s="6" t="s">
        <v>140</v>
      </c>
      <c r="B22" s="6"/>
      <c r="C22" s="6" t="s">
        <v>175</v>
      </c>
      <c r="D22" s="6"/>
      <c r="E22" s="6"/>
      <c r="F22" s="6"/>
      <c r="G22" s="6"/>
      <c r="H22" s="6"/>
    </row>
    <row r="23" s="2" customFormat="1" ht="134" customHeight="1" spans="1:8">
      <c r="A23" s="33" t="s">
        <v>142</v>
      </c>
      <c r="B23" s="34"/>
      <c r="C23" s="34"/>
      <c r="D23" s="34"/>
      <c r="E23" s="34"/>
      <c r="F23" s="34"/>
      <c r="G23" s="34"/>
      <c r="H23" s="34"/>
    </row>
  </sheetData>
  <mergeCells count="39">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D17:E17"/>
    <mergeCell ref="D18:E18"/>
    <mergeCell ref="B19:H19"/>
    <mergeCell ref="A20:B20"/>
    <mergeCell ref="C20:H20"/>
    <mergeCell ref="A21:B21"/>
    <mergeCell ref="C21:H21"/>
    <mergeCell ref="A22:B22"/>
    <mergeCell ref="C22:H22"/>
    <mergeCell ref="A23:H23"/>
    <mergeCell ref="A10:A18"/>
    <mergeCell ref="B11:B15"/>
    <mergeCell ref="B16:B17"/>
    <mergeCell ref="C11:C12"/>
    <mergeCell ref="C13:C14"/>
    <mergeCell ref="C16:C17"/>
    <mergeCell ref="A8:B9"/>
  </mergeCells>
  <pageMargins left="0.75" right="0.75" top="1" bottom="1" header="0.5" footer="0.5"/>
  <pageSetup paperSize="9" scale="9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pageSetUpPr fitToPage="1"/>
  </sheetPr>
  <dimension ref="A1:H27"/>
  <sheetViews>
    <sheetView view="pageBreakPreview" zoomScaleNormal="100" topLeftCell="A19" workbookViewId="0">
      <selection activeCell="H16" sqref="H16"/>
    </sheetView>
  </sheetViews>
  <sheetFormatPr defaultColWidth="9" defaultRowHeight="13.5" outlineLevelCol="7"/>
  <cols>
    <col min="1" max="3" width="9" style="38"/>
    <col min="4" max="4" width="9.75833333333333" style="38" customWidth="1"/>
    <col min="5" max="5" width="10.6333333333333" style="38" customWidth="1"/>
    <col min="6" max="6" width="11.375" style="38" customWidth="1"/>
    <col min="7" max="7" width="10.3833333333333" style="38" customWidth="1"/>
    <col min="8" max="8" width="15.375" style="38" customWidth="1"/>
    <col min="9" max="16384" width="9" style="38"/>
  </cols>
  <sheetData>
    <row r="1" s="38" customFormat="1" ht="43" customHeight="1" spans="1:8">
      <c r="A1" s="40" t="s">
        <v>191</v>
      </c>
      <c r="B1" s="40"/>
      <c r="C1" s="40"/>
      <c r="D1" s="40"/>
      <c r="E1" s="40"/>
      <c r="F1" s="40"/>
      <c r="G1" s="40"/>
      <c r="H1" s="40"/>
    </row>
    <row r="2" s="38" customFormat="1" ht="21" customHeight="1" spans="1:8">
      <c r="A2" s="41" t="s">
        <v>144</v>
      </c>
      <c r="B2" s="41"/>
      <c r="C2" s="41"/>
      <c r="D2" s="41"/>
      <c r="E2" s="41"/>
      <c r="F2" s="41"/>
      <c r="G2" s="41"/>
      <c r="H2" s="41"/>
    </row>
    <row r="3" s="38" customFormat="1" ht="30" customHeight="1" spans="1:8">
      <c r="A3" s="6" t="s">
        <v>6</v>
      </c>
      <c r="B3" s="6"/>
      <c r="C3" s="6" t="s">
        <v>27</v>
      </c>
      <c r="D3" s="6"/>
      <c r="E3" s="6"/>
      <c r="F3" s="6"/>
      <c r="G3" s="6"/>
      <c r="H3" s="6"/>
    </row>
    <row r="4" s="38" customFormat="1" ht="30" customHeight="1" spans="1:8">
      <c r="A4" s="6" t="s">
        <v>145</v>
      </c>
      <c r="B4" s="6"/>
      <c r="C4" s="7" t="s">
        <v>40</v>
      </c>
      <c r="D4" s="7"/>
      <c r="E4" s="7"/>
      <c r="F4" s="6" t="s">
        <v>146</v>
      </c>
      <c r="G4" s="6"/>
      <c r="H4" s="6" t="s">
        <v>27</v>
      </c>
    </row>
    <row r="5" s="38" customFormat="1" ht="30" customHeight="1" spans="1:8">
      <c r="A5" s="6" t="s">
        <v>147</v>
      </c>
      <c r="B5" s="6"/>
      <c r="C5" s="7" t="s">
        <v>192</v>
      </c>
      <c r="D5" s="7"/>
      <c r="E5" s="7"/>
      <c r="F5" s="7"/>
      <c r="G5" s="7"/>
      <c r="H5" s="7"/>
    </row>
    <row r="6" s="38" customFormat="1" ht="30" customHeight="1" spans="1:8">
      <c r="A6" s="6" t="s">
        <v>149</v>
      </c>
      <c r="B6" s="6"/>
      <c r="C6" s="7" t="s">
        <v>193</v>
      </c>
      <c r="D6" s="7"/>
      <c r="E6" s="7"/>
      <c r="F6" s="7"/>
      <c r="G6" s="7"/>
      <c r="H6" s="7"/>
    </row>
    <row r="7" s="38" customFormat="1" ht="30" customHeight="1" spans="1:8">
      <c r="A7" s="6" t="s">
        <v>151</v>
      </c>
      <c r="B7" s="6"/>
      <c r="C7" s="7" t="s">
        <v>194</v>
      </c>
      <c r="D7" s="7"/>
      <c r="E7" s="7"/>
      <c r="F7" s="7"/>
      <c r="G7" s="7"/>
      <c r="H7" s="7"/>
    </row>
    <row r="8" s="38" customFormat="1" ht="30" customHeight="1" spans="1:8">
      <c r="A8" s="9" t="s">
        <v>56</v>
      </c>
      <c r="B8" s="10"/>
      <c r="C8" s="6"/>
      <c r="D8" s="6" t="s">
        <v>57</v>
      </c>
      <c r="E8" s="6" t="s">
        <v>58</v>
      </c>
      <c r="F8" s="6" t="s">
        <v>59</v>
      </c>
      <c r="G8" s="9" t="s">
        <v>60</v>
      </c>
      <c r="H8" s="10"/>
    </row>
    <row r="9" s="38" customFormat="1" ht="30" customHeight="1" spans="1:8">
      <c r="A9" s="11"/>
      <c r="B9" s="12"/>
      <c r="C9" s="6" t="s">
        <v>153</v>
      </c>
      <c r="D9" s="6">
        <v>1933.69</v>
      </c>
      <c r="E9" s="6">
        <v>1933.69</v>
      </c>
      <c r="F9" s="23">
        <v>1</v>
      </c>
      <c r="G9" s="24">
        <v>20</v>
      </c>
      <c r="H9" s="24"/>
    </row>
    <row r="10" s="38" customFormat="1" ht="30" customHeight="1" spans="1:8">
      <c r="A10" s="15" t="s">
        <v>195</v>
      </c>
      <c r="B10" s="6" t="s">
        <v>65</v>
      </c>
      <c r="C10" s="6" t="s">
        <v>66</v>
      </c>
      <c r="D10" s="6" t="s">
        <v>67</v>
      </c>
      <c r="E10" s="6"/>
      <c r="F10" s="6" t="s">
        <v>68</v>
      </c>
      <c r="G10" s="6" t="s">
        <v>69</v>
      </c>
      <c r="H10" s="6" t="s">
        <v>70</v>
      </c>
    </row>
    <row r="11" s="38" customFormat="1" ht="44" customHeight="1" spans="1:8">
      <c r="A11" s="16"/>
      <c r="B11" s="15" t="s">
        <v>16</v>
      </c>
      <c r="C11" s="15" t="s">
        <v>196</v>
      </c>
      <c r="D11" s="6" t="s">
        <v>197</v>
      </c>
      <c r="E11" s="6"/>
      <c r="F11" s="6" t="s">
        <v>198</v>
      </c>
      <c r="G11" s="6">
        <v>6</v>
      </c>
      <c r="H11" s="24">
        <v>5</v>
      </c>
    </row>
    <row r="12" s="38" customFormat="1" ht="44" customHeight="1" spans="1:8">
      <c r="A12" s="16"/>
      <c r="B12" s="16"/>
      <c r="C12" s="16"/>
      <c r="D12" s="21" t="s">
        <v>199</v>
      </c>
      <c r="E12" s="22"/>
      <c r="F12" s="6" t="s">
        <v>200</v>
      </c>
      <c r="G12" s="6">
        <v>14</v>
      </c>
      <c r="H12" s="24">
        <v>5</v>
      </c>
    </row>
    <row r="13" s="38" customFormat="1" ht="44" customHeight="1" spans="1:8">
      <c r="A13" s="16"/>
      <c r="B13" s="16"/>
      <c r="C13" s="16"/>
      <c r="D13" s="21" t="s">
        <v>201</v>
      </c>
      <c r="E13" s="22"/>
      <c r="F13" s="6" t="s">
        <v>80</v>
      </c>
      <c r="G13" s="6">
        <v>474</v>
      </c>
      <c r="H13" s="24">
        <v>5</v>
      </c>
    </row>
    <row r="14" s="38" customFormat="1" ht="46" customHeight="1" spans="1:8">
      <c r="A14" s="16"/>
      <c r="B14" s="16"/>
      <c r="C14" s="42"/>
      <c r="D14" s="21" t="s">
        <v>202</v>
      </c>
      <c r="E14" s="22"/>
      <c r="F14" s="6" t="s">
        <v>203</v>
      </c>
      <c r="G14" s="6">
        <v>31</v>
      </c>
      <c r="H14" s="24">
        <v>5</v>
      </c>
    </row>
    <row r="15" s="38" customFormat="1" ht="30" customHeight="1" spans="1:8">
      <c r="A15" s="16"/>
      <c r="B15" s="16"/>
      <c r="C15" s="15" t="s">
        <v>204</v>
      </c>
      <c r="D15" s="6" t="s">
        <v>205</v>
      </c>
      <c r="E15" s="6"/>
      <c r="F15" s="6" t="s">
        <v>159</v>
      </c>
      <c r="G15" s="6" t="s">
        <v>159</v>
      </c>
      <c r="H15" s="24">
        <v>5</v>
      </c>
    </row>
    <row r="16" s="38" customFormat="1" ht="30" customHeight="1" spans="1:8">
      <c r="A16" s="16"/>
      <c r="B16" s="16"/>
      <c r="C16" s="16"/>
      <c r="D16" s="21" t="s">
        <v>160</v>
      </c>
      <c r="E16" s="22"/>
      <c r="F16" s="6" t="s">
        <v>161</v>
      </c>
      <c r="G16" s="6" t="s">
        <v>182</v>
      </c>
      <c r="H16" s="24">
        <v>0</v>
      </c>
    </row>
    <row r="17" s="38" customFormat="1" ht="30" customHeight="1" spans="1:8">
      <c r="A17" s="16"/>
      <c r="B17" s="16"/>
      <c r="C17" s="15" t="s">
        <v>206</v>
      </c>
      <c r="D17" s="6" t="s">
        <v>207</v>
      </c>
      <c r="E17" s="6"/>
      <c r="F17" s="6" t="s">
        <v>87</v>
      </c>
      <c r="G17" s="6" t="s">
        <v>87</v>
      </c>
      <c r="H17" s="24">
        <v>5</v>
      </c>
    </row>
    <row r="18" s="38" customFormat="1" ht="30" customHeight="1" spans="1:8">
      <c r="A18" s="16"/>
      <c r="B18" s="16"/>
      <c r="C18" s="42"/>
      <c r="D18" s="21" t="s">
        <v>208</v>
      </c>
      <c r="E18" s="22"/>
      <c r="F18" s="6" t="s">
        <v>87</v>
      </c>
      <c r="G18" s="6" t="s">
        <v>87</v>
      </c>
      <c r="H18" s="24">
        <v>5</v>
      </c>
    </row>
    <row r="19" s="38" customFormat="1" ht="30" customHeight="1" spans="1:8">
      <c r="A19" s="16"/>
      <c r="B19" s="15" t="s">
        <v>17</v>
      </c>
      <c r="C19" s="15" t="s">
        <v>184</v>
      </c>
      <c r="D19" s="6" t="s">
        <v>209</v>
      </c>
      <c r="E19" s="6"/>
      <c r="F19" s="6" t="s">
        <v>92</v>
      </c>
      <c r="G19" s="6" t="s">
        <v>92</v>
      </c>
      <c r="H19" s="24">
        <v>10</v>
      </c>
    </row>
    <row r="20" s="38" customFormat="1" ht="30" customHeight="1" spans="1:8">
      <c r="A20" s="16"/>
      <c r="B20" s="16"/>
      <c r="C20" s="16"/>
      <c r="D20" s="6" t="s">
        <v>210</v>
      </c>
      <c r="E20" s="6"/>
      <c r="F20" s="6" t="s">
        <v>211</v>
      </c>
      <c r="G20" s="6" t="s">
        <v>211</v>
      </c>
      <c r="H20" s="24">
        <v>10</v>
      </c>
    </row>
    <row r="21" s="38" customFormat="1" ht="30" customHeight="1" spans="1:8">
      <c r="A21" s="16"/>
      <c r="B21" s="16"/>
      <c r="C21" s="42"/>
      <c r="D21" s="6" t="s">
        <v>212</v>
      </c>
      <c r="E21" s="6"/>
      <c r="F21" s="6" t="s">
        <v>213</v>
      </c>
      <c r="G21" s="6" t="s">
        <v>213</v>
      </c>
      <c r="H21" s="24">
        <v>10</v>
      </c>
    </row>
    <row r="22" s="38" customFormat="1" ht="51" spans="1:8">
      <c r="A22" s="16"/>
      <c r="B22" s="15" t="s">
        <v>170</v>
      </c>
      <c r="C22" s="6" t="s">
        <v>171</v>
      </c>
      <c r="D22" s="6" t="s">
        <v>214</v>
      </c>
      <c r="E22" s="6"/>
      <c r="F22" s="6" t="s">
        <v>102</v>
      </c>
      <c r="G22" s="23">
        <v>1</v>
      </c>
      <c r="H22" s="24">
        <v>10</v>
      </c>
    </row>
    <row r="23" s="38" customFormat="1" ht="30" customHeight="1" spans="1:8">
      <c r="A23" s="6" t="s">
        <v>135</v>
      </c>
      <c r="B23" s="24">
        <f>H11+H12+H13+H14+H15+H16+H17+H18+H19+H20+H21+H22+G9</f>
        <v>95</v>
      </c>
      <c r="C23" s="24"/>
      <c r="D23" s="24"/>
      <c r="E23" s="24"/>
      <c r="F23" s="24"/>
      <c r="G23" s="24"/>
      <c r="H23" s="24"/>
    </row>
    <row r="24" s="38" customFormat="1" ht="180" customHeight="1" spans="1:8">
      <c r="A24" s="6" t="s">
        <v>136</v>
      </c>
      <c r="B24" s="6"/>
      <c r="C24" s="7" t="s">
        <v>215</v>
      </c>
      <c r="D24" s="7"/>
      <c r="E24" s="7"/>
      <c r="F24" s="7"/>
      <c r="G24" s="7"/>
      <c r="H24" s="7"/>
    </row>
    <row r="25" s="38" customFormat="1" ht="180" customHeight="1" spans="1:8">
      <c r="A25" s="6" t="s">
        <v>138</v>
      </c>
      <c r="B25" s="6"/>
      <c r="C25" s="7" t="s">
        <v>216</v>
      </c>
      <c r="D25" s="7"/>
      <c r="E25" s="7"/>
      <c r="F25" s="7"/>
      <c r="G25" s="7"/>
      <c r="H25" s="7"/>
    </row>
    <row r="26" s="38" customFormat="1" ht="180" customHeight="1" spans="1:8">
      <c r="A26" s="6" t="s">
        <v>140</v>
      </c>
      <c r="B26" s="6"/>
      <c r="C26" s="6" t="s">
        <v>175</v>
      </c>
      <c r="D26" s="6"/>
      <c r="E26" s="6"/>
      <c r="F26" s="6"/>
      <c r="G26" s="6"/>
      <c r="H26" s="6"/>
    </row>
    <row r="27" s="38" customFormat="1" ht="134" customHeight="1" spans="1:8">
      <c r="A27" s="28" t="s">
        <v>142</v>
      </c>
      <c r="B27" s="29"/>
      <c r="C27" s="29"/>
      <c r="D27" s="29"/>
      <c r="E27" s="29"/>
      <c r="F27" s="29"/>
      <c r="G27" s="29"/>
      <c r="H27" s="29"/>
    </row>
  </sheetData>
  <mergeCells count="44">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D17:E17"/>
    <mergeCell ref="D18:E18"/>
    <mergeCell ref="D19:E19"/>
    <mergeCell ref="D20:E20"/>
    <mergeCell ref="D21:E21"/>
    <mergeCell ref="D22:E22"/>
    <mergeCell ref="B23:H23"/>
    <mergeCell ref="A24:B24"/>
    <mergeCell ref="C24:H24"/>
    <mergeCell ref="A25:B25"/>
    <mergeCell ref="C25:H25"/>
    <mergeCell ref="A26:B26"/>
    <mergeCell ref="C26:H26"/>
    <mergeCell ref="A27:H27"/>
    <mergeCell ref="A10:A22"/>
    <mergeCell ref="B11:B18"/>
    <mergeCell ref="B19:B21"/>
    <mergeCell ref="C11:C14"/>
    <mergeCell ref="C15:C16"/>
    <mergeCell ref="C17:C18"/>
    <mergeCell ref="C19:C21"/>
    <mergeCell ref="A8:B9"/>
  </mergeCells>
  <pageMargins left="0.75" right="0.75" top="1" bottom="1" header="0.5" footer="0.5"/>
  <pageSetup paperSize="9" fitToHeight="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sheetPr>
  <dimension ref="A1:K25"/>
  <sheetViews>
    <sheetView view="pageBreakPreview" zoomScale="110" zoomScaleNormal="100" topLeftCell="A20" workbookViewId="0">
      <selection activeCell="C22" sqref="C22:H22"/>
    </sheetView>
  </sheetViews>
  <sheetFormatPr defaultColWidth="9" defaultRowHeight="13.5"/>
  <cols>
    <col min="1" max="2" width="9" style="2"/>
    <col min="3" max="3" width="12.275" style="2" customWidth="1"/>
    <col min="4" max="4" width="9.75833333333333" style="2" customWidth="1"/>
    <col min="5" max="5" width="10.6333333333333" style="2" customWidth="1"/>
    <col min="6" max="6" width="11.375" style="2" customWidth="1"/>
    <col min="7" max="7" width="11" style="2" customWidth="1"/>
    <col min="8" max="8" width="15.375" style="2" customWidth="1"/>
    <col min="9" max="16384" width="9" style="2"/>
  </cols>
  <sheetData>
    <row r="1" s="2" customFormat="1" ht="43" customHeight="1" spans="1:8">
      <c r="A1" s="36" t="s">
        <v>217</v>
      </c>
      <c r="B1" s="36"/>
      <c r="C1" s="36"/>
      <c r="D1" s="36"/>
      <c r="E1" s="36"/>
      <c r="F1" s="36"/>
      <c r="G1" s="36"/>
      <c r="H1" s="36"/>
    </row>
    <row r="2" s="2" customFormat="1" ht="21" customHeight="1" spans="1:8">
      <c r="A2" s="5" t="s">
        <v>144</v>
      </c>
      <c r="B2" s="5"/>
      <c r="C2" s="5"/>
      <c r="D2" s="5"/>
      <c r="E2" s="5"/>
      <c r="F2" s="5"/>
      <c r="G2" s="5"/>
      <c r="H2" s="5"/>
    </row>
    <row r="3" s="2" customFormat="1" ht="30" customHeight="1" spans="1:8">
      <c r="A3" s="6" t="s">
        <v>6</v>
      </c>
      <c r="B3" s="6"/>
      <c r="C3" s="6" t="s">
        <v>28</v>
      </c>
      <c r="D3" s="6"/>
      <c r="E3" s="6"/>
      <c r="F3" s="6"/>
      <c r="G3" s="6"/>
      <c r="H3" s="6"/>
    </row>
    <row r="4" s="2" customFormat="1" ht="30" customHeight="1" spans="1:8">
      <c r="A4" s="6" t="s">
        <v>145</v>
      </c>
      <c r="B4" s="6"/>
      <c r="C4" s="7" t="s">
        <v>218</v>
      </c>
      <c r="D4" s="7"/>
      <c r="E4" s="7"/>
      <c r="F4" s="6" t="s">
        <v>146</v>
      </c>
      <c r="G4" s="6"/>
      <c r="H4" s="6" t="s">
        <v>29</v>
      </c>
    </row>
    <row r="5" s="2" customFormat="1" ht="30" customHeight="1" spans="1:8">
      <c r="A5" s="6" t="s">
        <v>147</v>
      </c>
      <c r="B5" s="6"/>
      <c r="C5" s="7" t="s">
        <v>148</v>
      </c>
      <c r="D5" s="7"/>
      <c r="E5" s="7"/>
      <c r="F5" s="7"/>
      <c r="G5" s="7"/>
      <c r="H5" s="7"/>
    </row>
    <row r="6" s="2" customFormat="1" ht="30" customHeight="1" spans="1:8">
      <c r="A6" s="6" t="s">
        <v>149</v>
      </c>
      <c r="B6" s="6"/>
      <c r="C6" s="7" t="s">
        <v>150</v>
      </c>
      <c r="D6" s="7"/>
      <c r="E6" s="7"/>
      <c r="F6" s="7"/>
      <c r="G6" s="7"/>
      <c r="H6" s="7"/>
    </row>
    <row r="7" s="2" customFormat="1" ht="30" customHeight="1" spans="1:8">
      <c r="A7" s="6" t="s">
        <v>151</v>
      </c>
      <c r="B7" s="6"/>
      <c r="C7" s="7" t="s">
        <v>152</v>
      </c>
      <c r="D7" s="7"/>
      <c r="E7" s="7"/>
      <c r="F7" s="7"/>
      <c r="G7" s="7"/>
      <c r="H7" s="7"/>
    </row>
    <row r="8" s="2" customFormat="1" ht="30" customHeight="1" spans="1:8">
      <c r="A8" s="9" t="s">
        <v>56</v>
      </c>
      <c r="B8" s="10"/>
      <c r="C8" s="6"/>
      <c r="D8" s="6" t="s">
        <v>57</v>
      </c>
      <c r="E8" s="6" t="s">
        <v>58</v>
      </c>
      <c r="F8" s="6" t="s">
        <v>59</v>
      </c>
      <c r="G8" s="9" t="s">
        <v>60</v>
      </c>
      <c r="H8" s="10"/>
    </row>
    <row r="9" s="2" customFormat="1" ht="30" customHeight="1" spans="1:8">
      <c r="A9" s="11"/>
      <c r="B9" s="12"/>
      <c r="C9" s="6" t="s">
        <v>153</v>
      </c>
      <c r="D9" s="6">
        <v>1200</v>
      </c>
      <c r="E9" s="13">
        <v>1199.9</v>
      </c>
      <c r="F9" s="14">
        <v>0.9999</v>
      </c>
      <c r="G9" s="13">
        <v>19.99</v>
      </c>
      <c r="H9" s="13"/>
    </row>
    <row r="10" s="2" customFormat="1" ht="30" customHeight="1" spans="1:8">
      <c r="A10" s="15" t="s">
        <v>154</v>
      </c>
      <c r="B10" s="6" t="s">
        <v>65</v>
      </c>
      <c r="C10" s="6" t="s">
        <v>66</v>
      </c>
      <c r="D10" s="6" t="s">
        <v>67</v>
      </c>
      <c r="E10" s="6"/>
      <c r="F10" s="6" t="s">
        <v>68</v>
      </c>
      <c r="G10" s="6" t="s">
        <v>69</v>
      </c>
      <c r="H10" s="6" t="s">
        <v>70</v>
      </c>
    </row>
    <row r="11" s="2" customFormat="1" ht="30" customHeight="1" spans="1:8">
      <c r="A11" s="16"/>
      <c r="B11" s="15" t="s">
        <v>16</v>
      </c>
      <c r="C11" s="15" t="s">
        <v>219</v>
      </c>
      <c r="D11" s="6" t="s">
        <v>220</v>
      </c>
      <c r="E11" s="6"/>
      <c r="F11" s="23">
        <v>1</v>
      </c>
      <c r="G11" s="23">
        <v>1</v>
      </c>
      <c r="H11" s="6">
        <v>7</v>
      </c>
    </row>
    <row r="12" s="2" customFormat="1" ht="30" customHeight="1" spans="1:8">
      <c r="A12" s="16"/>
      <c r="B12" s="16"/>
      <c r="C12" s="16"/>
      <c r="D12" s="6" t="s">
        <v>221</v>
      </c>
      <c r="E12" s="6"/>
      <c r="F12" s="23">
        <v>1</v>
      </c>
      <c r="G12" s="23">
        <v>1</v>
      </c>
      <c r="H12" s="6">
        <v>7</v>
      </c>
    </row>
    <row r="13" s="2" customFormat="1" ht="30" customHeight="1" spans="1:11">
      <c r="A13" s="16"/>
      <c r="B13" s="16"/>
      <c r="C13" s="16"/>
      <c r="D13" s="21" t="s">
        <v>222</v>
      </c>
      <c r="E13" s="22"/>
      <c r="F13" s="23" t="s">
        <v>223</v>
      </c>
      <c r="G13" s="6">
        <v>1</v>
      </c>
      <c r="H13" s="6">
        <v>3</v>
      </c>
      <c r="I13" s="47"/>
      <c r="J13" s="47"/>
      <c r="K13" s="46"/>
    </row>
    <row r="14" s="2" customFormat="1" ht="30" customHeight="1" spans="1:8">
      <c r="A14" s="16"/>
      <c r="B14" s="16"/>
      <c r="C14" s="15" t="s">
        <v>180</v>
      </c>
      <c r="D14" s="21" t="s">
        <v>224</v>
      </c>
      <c r="E14" s="22"/>
      <c r="F14" s="23" t="s">
        <v>159</v>
      </c>
      <c r="G14" s="6" t="s">
        <v>159</v>
      </c>
      <c r="H14" s="6">
        <v>10</v>
      </c>
    </row>
    <row r="15" s="2" customFormat="1" ht="30" customHeight="1" spans="1:8">
      <c r="A15" s="16"/>
      <c r="B15" s="16"/>
      <c r="C15" s="15" t="s">
        <v>163</v>
      </c>
      <c r="D15" s="21" t="s">
        <v>225</v>
      </c>
      <c r="E15" s="22"/>
      <c r="F15" s="23" t="s">
        <v>87</v>
      </c>
      <c r="G15" s="23" t="s">
        <v>87</v>
      </c>
      <c r="H15" s="6">
        <v>5</v>
      </c>
    </row>
    <row r="16" s="2" customFormat="1" ht="30" customHeight="1" spans="1:8">
      <c r="A16" s="16"/>
      <c r="B16" s="16"/>
      <c r="C16" s="16"/>
      <c r="D16" s="21" t="s">
        <v>226</v>
      </c>
      <c r="E16" s="22"/>
      <c r="F16" s="23" t="s">
        <v>87</v>
      </c>
      <c r="G16" s="23" t="s">
        <v>87</v>
      </c>
      <c r="H16" s="6">
        <v>5</v>
      </c>
    </row>
    <row r="17" s="2" customFormat="1" ht="36" customHeight="1" spans="1:10">
      <c r="A17" s="16"/>
      <c r="B17" s="6" t="s">
        <v>17</v>
      </c>
      <c r="C17" s="6" t="s">
        <v>227</v>
      </c>
      <c r="D17" s="6" t="s">
        <v>228</v>
      </c>
      <c r="E17" s="6"/>
      <c r="F17" s="6" t="s">
        <v>229</v>
      </c>
      <c r="G17" s="6" t="s">
        <v>229</v>
      </c>
      <c r="H17" s="6">
        <v>10</v>
      </c>
      <c r="I17" s="47"/>
      <c r="J17" s="47"/>
    </row>
    <row r="18" s="2" customFormat="1" ht="36" customHeight="1" spans="1:8">
      <c r="A18" s="16"/>
      <c r="B18" s="6"/>
      <c r="C18" s="6"/>
      <c r="D18" s="6" t="s">
        <v>230</v>
      </c>
      <c r="E18" s="6"/>
      <c r="F18" s="6" t="s">
        <v>211</v>
      </c>
      <c r="G18" s="6" t="s">
        <v>211</v>
      </c>
      <c r="H18" s="6">
        <v>10</v>
      </c>
    </row>
    <row r="19" s="46" customFormat="1" ht="50" customHeight="1" spans="1:10">
      <c r="A19" s="16"/>
      <c r="B19" s="6"/>
      <c r="C19" s="42" t="s">
        <v>231</v>
      </c>
      <c r="D19" s="6" t="s">
        <v>232</v>
      </c>
      <c r="E19" s="6"/>
      <c r="F19" s="6" t="s">
        <v>233</v>
      </c>
      <c r="G19" s="6" t="s">
        <v>233</v>
      </c>
      <c r="H19" s="6">
        <v>10</v>
      </c>
      <c r="I19" s="47"/>
      <c r="J19" s="47"/>
    </row>
    <row r="20" s="2" customFormat="1" ht="51" customHeight="1" spans="1:8">
      <c r="A20" s="16"/>
      <c r="B20" s="16" t="s">
        <v>170</v>
      </c>
      <c r="C20" s="16" t="s">
        <v>171</v>
      </c>
      <c r="D20" s="21" t="s">
        <v>234</v>
      </c>
      <c r="E20" s="22"/>
      <c r="F20" s="6" t="s">
        <v>102</v>
      </c>
      <c r="G20" s="23">
        <v>1</v>
      </c>
      <c r="H20" s="6">
        <v>10</v>
      </c>
    </row>
    <row r="21" s="2" customFormat="1" ht="30" customHeight="1" spans="1:8">
      <c r="A21" s="6" t="s">
        <v>135</v>
      </c>
      <c r="B21" s="6">
        <f>G9+H11+H12+H13+H14+H15+H16+H17+H18+H19+H20</f>
        <v>96.99</v>
      </c>
      <c r="C21" s="6"/>
      <c r="D21" s="6"/>
      <c r="E21" s="6"/>
      <c r="F21" s="6"/>
      <c r="G21" s="6"/>
      <c r="H21" s="6"/>
    </row>
    <row r="22" s="2" customFormat="1" ht="180" customHeight="1" spans="1:8">
      <c r="A22" s="6" t="s">
        <v>136</v>
      </c>
      <c r="B22" s="6"/>
      <c r="C22" s="7" t="s">
        <v>235</v>
      </c>
      <c r="D22" s="7"/>
      <c r="E22" s="7"/>
      <c r="F22" s="7"/>
      <c r="G22" s="7"/>
      <c r="H22" s="7"/>
    </row>
    <row r="23" s="2" customFormat="1" ht="180" customHeight="1" spans="1:8">
      <c r="A23" s="6" t="s">
        <v>138</v>
      </c>
      <c r="B23" s="6"/>
      <c r="C23" s="7" t="s">
        <v>236</v>
      </c>
      <c r="D23" s="7"/>
      <c r="E23" s="7"/>
      <c r="F23" s="7"/>
      <c r="G23" s="7"/>
      <c r="H23" s="7"/>
    </row>
    <row r="24" s="2" customFormat="1" ht="180" customHeight="1" spans="1:8">
      <c r="A24" s="6" t="s">
        <v>140</v>
      </c>
      <c r="B24" s="6"/>
      <c r="C24" s="6" t="s">
        <v>175</v>
      </c>
      <c r="D24" s="6"/>
      <c r="E24" s="6"/>
      <c r="F24" s="6"/>
      <c r="G24" s="6"/>
      <c r="H24" s="6"/>
    </row>
    <row r="25" s="2" customFormat="1" ht="134" customHeight="1" spans="1:8">
      <c r="A25" s="33" t="s">
        <v>142</v>
      </c>
      <c r="B25" s="34"/>
      <c r="C25" s="34"/>
      <c r="D25" s="34"/>
      <c r="E25" s="34"/>
      <c r="F25" s="34"/>
      <c r="G25" s="34"/>
      <c r="H25" s="34"/>
    </row>
  </sheetData>
  <mergeCells count="41">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D17:E17"/>
    <mergeCell ref="D18:E18"/>
    <mergeCell ref="D19:E19"/>
    <mergeCell ref="D20:E20"/>
    <mergeCell ref="B21:H21"/>
    <mergeCell ref="A22:B22"/>
    <mergeCell ref="C22:H22"/>
    <mergeCell ref="A23:B23"/>
    <mergeCell ref="C23:H23"/>
    <mergeCell ref="A24:B24"/>
    <mergeCell ref="C24:H24"/>
    <mergeCell ref="A25:H25"/>
    <mergeCell ref="A10:A20"/>
    <mergeCell ref="B11:B16"/>
    <mergeCell ref="B17:B19"/>
    <mergeCell ref="C11:C13"/>
    <mergeCell ref="C15:C16"/>
    <mergeCell ref="C17:C18"/>
    <mergeCell ref="A8:B9"/>
  </mergeCells>
  <pageMargins left="0.75" right="0.75" top="1" bottom="1" header="0.5" footer="0.5"/>
  <pageSetup paperSize="9" scale="9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sheetPr>
  <dimension ref="A1:H26"/>
  <sheetViews>
    <sheetView view="pageBreakPreview" zoomScale="90" zoomScaleNormal="100" topLeftCell="A19" workbookViewId="0">
      <selection activeCell="H21" sqref="H21"/>
    </sheetView>
  </sheetViews>
  <sheetFormatPr defaultColWidth="9" defaultRowHeight="13.5" outlineLevelCol="7"/>
  <cols>
    <col min="1" max="2" width="9" style="2"/>
    <col min="3" max="3" width="10.8166666666667" style="2" customWidth="1"/>
    <col min="4" max="4" width="9.75833333333333" style="2" customWidth="1"/>
    <col min="5" max="5" width="6.18333333333333" style="2" customWidth="1"/>
    <col min="6" max="6" width="11.375" style="2" customWidth="1"/>
    <col min="7" max="7" width="11" style="2" customWidth="1"/>
    <col min="8" max="8" width="15.375" style="2" customWidth="1"/>
    <col min="9" max="16384" width="9" style="2"/>
  </cols>
  <sheetData>
    <row r="1" s="2" customFormat="1" ht="43" customHeight="1" spans="1:8">
      <c r="A1" s="36" t="s">
        <v>237</v>
      </c>
      <c r="B1" s="36"/>
      <c r="C1" s="36"/>
      <c r="D1" s="36"/>
      <c r="E1" s="36"/>
      <c r="F1" s="36"/>
      <c r="G1" s="36"/>
      <c r="H1" s="36"/>
    </row>
    <row r="2" s="2" customFormat="1" ht="21" customHeight="1" spans="1:8">
      <c r="A2" s="5" t="s">
        <v>144</v>
      </c>
      <c r="B2" s="5"/>
      <c r="C2" s="5"/>
      <c r="D2" s="5"/>
      <c r="E2" s="5"/>
      <c r="F2" s="5"/>
      <c r="G2" s="5"/>
      <c r="H2" s="5"/>
    </row>
    <row r="3" s="2" customFormat="1" ht="30" customHeight="1" spans="1:8">
      <c r="A3" s="6" t="s">
        <v>6</v>
      </c>
      <c r="B3" s="6"/>
      <c r="C3" s="6" t="s">
        <v>31</v>
      </c>
      <c r="D3" s="6"/>
      <c r="E3" s="6"/>
      <c r="F3" s="6"/>
      <c r="G3" s="6"/>
      <c r="H3" s="6"/>
    </row>
    <row r="4" s="2" customFormat="1" ht="30" customHeight="1" spans="1:8">
      <c r="A4" s="6" t="s">
        <v>145</v>
      </c>
      <c r="B4" s="6"/>
      <c r="C4" s="7" t="s">
        <v>218</v>
      </c>
      <c r="D4" s="7"/>
      <c r="E4" s="7"/>
      <c r="F4" s="6" t="s">
        <v>146</v>
      </c>
      <c r="G4" s="6"/>
      <c r="H4" s="6" t="s">
        <v>32</v>
      </c>
    </row>
    <row r="5" s="2" customFormat="1" ht="30" customHeight="1" spans="1:8">
      <c r="A5" s="6" t="s">
        <v>147</v>
      </c>
      <c r="B5" s="6"/>
      <c r="C5" s="7" t="s">
        <v>148</v>
      </c>
      <c r="D5" s="7"/>
      <c r="E5" s="7"/>
      <c r="F5" s="7"/>
      <c r="G5" s="7"/>
      <c r="H5" s="7"/>
    </row>
    <row r="6" s="2" customFormat="1" ht="30" customHeight="1" spans="1:8">
      <c r="A6" s="6" t="s">
        <v>149</v>
      </c>
      <c r="B6" s="6"/>
      <c r="C6" s="7" t="s">
        <v>150</v>
      </c>
      <c r="D6" s="7"/>
      <c r="E6" s="7"/>
      <c r="F6" s="7"/>
      <c r="G6" s="7"/>
      <c r="H6" s="7"/>
    </row>
    <row r="7" s="2" customFormat="1" ht="30" customHeight="1" spans="1:8">
      <c r="A7" s="6" t="s">
        <v>151</v>
      </c>
      <c r="B7" s="6"/>
      <c r="C7" s="7" t="s">
        <v>152</v>
      </c>
      <c r="D7" s="7"/>
      <c r="E7" s="7"/>
      <c r="F7" s="7"/>
      <c r="G7" s="7"/>
      <c r="H7" s="7"/>
    </row>
    <row r="8" s="2" customFormat="1" ht="30" customHeight="1" spans="1:8">
      <c r="A8" s="9" t="s">
        <v>56</v>
      </c>
      <c r="B8" s="10"/>
      <c r="C8" s="6"/>
      <c r="D8" s="6" t="s">
        <v>57</v>
      </c>
      <c r="E8" s="6" t="s">
        <v>58</v>
      </c>
      <c r="F8" s="6" t="s">
        <v>59</v>
      </c>
      <c r="G8" s="9" t="s">
        <v>60</v>
      </c>
      <c r="H8" s="10"/>
    </row>
    <row r="9" s="2" customFormat="1" ht="30" customHeight="1" spans="1:8">
      <c r="A9" s="11"/>
      <c r="B9" s="12"/>
      <c r="C9" s="6" t="s">
        <v>153</v>
      </c>
      <c r="D9" s="6">
        <v>3405</v>
      </c>
      <c r="E9" s="6">
        <v>3405</v>
      </c>
      <c r="F9" s="23">
        <v>1</v>
      </c>
      <c r="G9" s="24">
        <v>20</v>
      </c>
      <c r="H9" s="24"/>
    </row>
    <row r="10" s="2" customFormat="1" ht="30" customHeight="1" spans="1:8">
      <c r="A10" s="15" t="s">
        <v>154</v>
      </c>
      <c r="B10" s="6" t="s">
        <v>65</v>
      </c>
      <c r="C10" s="6" t="s">
        <v>66</v>
      </c>
      <c r="D10" s="6" t="s">
        <v>67</v>
      </c>
      <c r="E10" s="6"/>
      <c r="F10" s="6" t="s">
        <v>68</v>
      </c>
      <c r="G10" s="6" t="s">
        <v>69</v>
      </c>
      <c r="H10" s="6" t="s">
        <v>70</v>
      </c>
    </row>
    <row r="11" s="2" customFormat="1" ht="30" customHeight="1" spans="1:8">
      <c r="A11" s="16"/>
      <c r="B11" s="15" t="s">
        <v>16</v>
      </c>
      <c r="C11" s="15" t="s">
        <v>196</v>
      </c>
      <c r="D11" s="6" t="s">
        <v>238</v>
      </c>
      <c r="E11" s="6"/>
      <c r="F11" s="6" t="s">
        <v>112</v>
      </c>
      <c r="G11" s="6">
        <v>1830</v>
      </c>
      <c r="H11" s="24">
        <v>5</v>
      </c>
    </row>
    <row r="12" s="2" customFormat="1" ht="30" customHeight="1" spans="1:8">
      <c r="A12" s="16"/>
      <c r="B12" s="16"/>
      <c r="C12" s="16"/>
      <c r="D12" s="21" t="s">
        <v>239</v>
      </c>
      <c r="E12" s="22"/>
      <c r="F12" s="23" t="s">
        <v>114</v>
      </c>
      <c r="G12" s="6">
        <v>1584</v>
      </c>
      <c r="H12" s="24">
        <v>3.13</v>
      </c>
    </row>
    <row r="13" s="2" customFormat="1" ht="41" customHeight="1" spans="1:8">
      <c r="A13" s="16"/>
      <c r="B13" s="16"/>
      <c r="C13" s="16"/>
      <c r="D13" s="21" t="s">
        <v>240</v>
      </c>
      <c r="E13" s="22"/>
      <c r="F13" s="6" t="s">
        <v>110</v>
      </c>
      <c r="G13" s="6" t="s">
        <v>110</v>
      </c>
      <c r="H13" s="24">
        <v>5</v>
      </c>
    </row>
    <row r="14" s="2" customFormat="1" ht="41" customHeight="1" spans="1:8">
      <c r="A14" s="16"/>
      <c r="B14" s="16"/>
      <c r="C14" s="16"/>
      <c r="D14" s="21" t="s">
        <v>241</v>
      </c>
      <c r="E14" s="22"/>
      <c r="F14" s="6" t="s">
        <v>242</v>
      </c>
      <c r="G14" s="6" t="s">
        <v>243</v>
      </c>
      <c r="H14" s="24">
        <v>5</v>
      </c>
    </row>
    <row r="15" s="2" customFormat="1" ht="30" customHeight="1" spans="1:8">
      <c r="A15" s="16"/>
      <c r="B15" s="16"/>
      <c r="C15" s="15" t="s">
        <v>204</v>
      </c>
      <c r="D15" s="21" t="s">
        <v>244</v>
      </c>
      <c r="E15" s="22"/>
      <c r="F15" s="23">
        <v>1</v>
      </c>
      <c r="G15" s="23">
        <v>1</v>
      </c>
      <c r="H15" s="24">
        <v>3</v>
      </c>
    </row>
    <row r="16" s="2" customFormat="1" ht="30" customHeight="1" spans="1:8">
      <c r="A16" s="16"/>
      <c r="B16" s="16"/>
      <c r="C16" s="16"/>
      <c r="D16" s="21" t="s">
        <v>245</v>
      </c>
      <c r="E16" s="22"/>
      <c r="F16" s="23">
        <v>1</v>
      </c>
      <c r="G16" s="23">
        <v>1</v>
      </c>
      <c r="H16" s="24">
        <v>3</v>
      </c>
    </row>
    <row r="17" s="2" customFormat="1" ht="30" customHeight="1" spans="1:8">
      <c r="A17" s="16"/>
      <c r="B17" s="16"/>
      <c r="C17" s="16"/>
      <c r="D17" s="21" t="s">
        <v>246</v>
      </c>
      <c r="E17" s="22"/>
      <c r="F17" s="6" t="s">
        <v>161</v>
      </c>
      <c r="G17" s="6" t="s">
        <v>182</v>
      </c>
      <c r="H17" s="24">
        <v>0</v>
      </c>
    </row>
    <row r="18" s="2" customFormat="1" ht="30" customHeight="1" spans="1:8">
      <c r="A18" s="16"/>
      <c r="B18" s="16"/>
      <c r="C18" s="15" t="s">
        <v>206</v>
      </c>
      <c r="D18" s="21" t="s">
        <v>247</v>
      </c>
      <c r="E18" s="22"/>
      <c r="F18" s="23">
        <v>1</v>
      </c>
      <c r="G18" s="23">
        <v>1</v>
      </c>
      <c r="H18" s="24">
        <v>10</v>
      </c>
    </row>
    <row r="19" s="2" customFormat="1" ht="43" customHeight="1" spans="1:8">
      <c r="A19" s="16"/>
      <c r="B19" s="6" t="s">
        <v>17</v>
      </c>
      <c r="C19" s="15" t="s">
        <v>184</v>
      </c>
      <c r="D19" s="6" t="s">
        <v>248</v>
      </c>
      <c r="E19" s="6"/>
      <c r="F19" s="6" t="s">
        <v>132</v>
      </c>
      <c r="G19" s="6" t="s">
        <v>132</v>
      </c>
      <c r="H19" s="24">
        <v>15</v>
      </c>
    </row>
    <row r="20" s="2" customFormat="1" ht="43" customHeight="1" spans="1:8">
      <c r="A20" s="16"/>
      <c r="B20" s="6"/>
      <c r="C20" s="42"/>
      <c r="D20" s="6" t="s">
        <v>249</v>
      </c>
      <c r="E20" s="6"/>
      <c r="F20" s="6" t="s">
        <v>250</v>
      </c>
      <c r="G20" s="6" t="s">
        <v>250</v>
      </c>
      <c r="H20" s="24">
        <v>15</v>
      </c>
    </row>
    <row r="21" s="2" customFormat="1" ht="49" customHeight="1" spans="1:8">
      <c r="A21" s="16"/>
      <c r="B21" s="16" t="s">
        <v>170</v>
      </c>
      <c r="C21" s="16" t="s">
        <v>171</v>
      </c>
      <c r="D21" s="21" t="s">
        <v>251</v>
      </c>
      <c r="E21" s="22"/>
      <c r="F21" s="6" t="s">
        <v>102</v>
      </c>
      <c r="G21" s="23">
        <v>1</v>
      </c>
      <c r="H21" s="24">
        <v>10</v>
      </c>
    </row>
    <row r="22" s="2" customFormat="1" ht="30" customHeight="1" spans="1:8">
      <c r="A22" s="6" t="s">
        <v>135</v>
      </c>
      <c r="B22" s="24">
        <f>G9+H11+H12+H13+H14+H15+H16+H17+H18+H19+H20+H21</f>
        <v>94.13</v>
      </c>
      <c r="C22" s="24"/>
      <c r="D22" s="24"/>
      <c r="E22" s="24"/>
      <c r="F22" s="24"/>
      <c r="G22" s="24"/>
      <c r="H22" s="24"/>
    </row>
    <row r="23" s="2" customFormat="1" ht="180" customHeight="1" spans="1:8">
      <c r="A23" s="6" t="s">
        <v>136</v>
      </c>
      <c r="B23" s="6"/>
      <c r="C23" s="7" t="s">
        <v>252</v>
      </c>
      <c r="D23" s="7"/>
      <c r="E23" s="7"/>
      <c r="F23" s="7"/>
      <c r="G23" s="7"/>
      <c r="H23" s="7"/>
    </row>
    <row r="24" s="2" customFormat="1" ht="180" customHeight="1" spans="1:8">
      <c r="A24" s="6" t="s">
        <v>138</v>
      </c>
      <c r="B24" s="6"/>
      <c r="C24" s="7" t="s">
        <v>253</v>
      </c>
      <c r="D24" s="7"/>
      <c r="E24" s="7"/>
      <c r="F24" s="7"/>
      <c r="G24" s="7"/>
      <c r="H24" s="7"/>
    </row>
    <row r="25" s="2" customFormat="1" ht="180" customHeight="1" spans="1:8">
      <c r="A25" s="6" t="s">
        <v>140</v>
      </c>
      <c r="B25" s="6"/>
      <c r="C25" s="6" t="s">
        <v>175</v>
      </c>
      <c r="D25" s="6"/>
      <c r="E25" s="6"/>
      <c r="F25" s="6"/>
      <c r="G25" s="6"/>
      <c r="H25" s="6"/>
    </row>
    <row r="26" s="2" customFormat="1" ht="134" customHeight="1" spans="1:8">
      <c r="A26" s="33" t="s">
        <v>142</v>
      </c>
      <c r="B26" s="34"/>
      <c r="C26" s="34"/>
      <c r="D26" s="34"/>
      <c r="E26" s="34"/>
      <c r="F26" s="34"/>
      <c r="G26" s="34"/>
      <c r="H26" s="34"/>
    </row>
  </sheetData>
  <mergeCells count="42">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D17:E17"/>
    <mergeCell ref="D18:E18"/>
    <mergeCell ref="D19:E19"/>
    <mergeCell ref="D20:E20"/>
    <mergeCell ref="D21:E21"/>
    <mergeCell ref="B22:H22"/>
    <mergeCell ref="A23:B23"/>
    <mergeCell ref="C23:H23"/>
    <mergeCell ref="A24:B24"/>
    <mergeCell ref="C24:H24"/>
    <mergeCell ref="A25:B25"/>
    <mergeCell ref="C25:H25"/>
    <mergeCell ref="A26:H26"/>
    <mergeCell ref="A10:A21"/>
    <mergeCell ref="B11:B18"/>
    <mergeCell ref="B19:B20"/>
    <mergeCell ref="C11:C14"/>
    <mergeCell ref="C15:C17"/>
    <mergeCell ref="C19:C20"/>
    <mergeCell ref="A8:B9"/>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sheetPr>
  <dimension ref="A1:H24"/>
  <sheetViews>
    <sheetView view="pageBreakPreview" zoomScaleNormal="100" topLeftCell="A19" workbookViewId="0">
      <selection activeCell="I21" sqref="I21"/>
    </sheetView>
  </sheetViews>
  <sheetFormatPr defaultColWidth="9" defaultRowHeight="13.5" outlineLevelCol="7"/>
  <cols>
    <col min="1" max="2" width="9" style="2"/>
    <col min="3" max="3" width="12.275" style="2" customWidth="1"/>
    <col min="4" max="4" width="9.75833333333333" style="2" customWidth="1"/>
    <col min="5" max="5" width="10.6333333333333" style="2" customWidth="1"/>
    <col min="6" max="6" width="11.375" style="2" customWidth="1"/>
    <col min="7" max="7" width="11" style="2" customWidth="1"/>
    <col min="8" max="8" width="15.375" style="2" customWidth="1"/>
    <col min="9" max="9" width="12.8166666666667" style="2"/>
    <col min="10" max="16384" width="9" style="2"/>
  </cols>
  <sheetData>
    <row r="1" s="2" customFormat="1" ht="43" customHeight="1" spans="1:8">
      <c r="A1" s="36" t="s">
        <v>254</v>
      </c>
      <c r="B1" s="36"/>
      <c r="C1" s="36"/>
      <c r="D1" s="36"/>
      <c r="E1" s="36"/>
      <c r="F1" s="36"/>
      <c r="G1" s="36"/>
      <c r="H1" s="36"/>
    </row>
    <row r="2" s="2" customFormat="1" ht="21" customHeight="1" spans="1:8">
      <c r="A2" s="5" t="s">
        <v>144</v>
      </c>
      <c r="B2" s="5"/>
      <c r="C2" s="5"/>
      <c r="D2" s="5"/>
      <c r="E2" s="5"/>
      <c r="F2" s="5"/>
      <c r="G2" s="5"/>
      <c r="H2" s="5"/>
    </row>
    <row r="3" s="2" customFormat="1" ht="30" customHeight="1" spans="1:8">
      <c r="A3" s="6" t="s">
        <v>6</v>
      </c>
      <c r="B3" s="6"/>
      <c r="C3" s="6" t="s">
        <v>33</v>
      </c>
      <c r="D3" s="6"/>
      <c r="E3" s="6"/>
      <c r="F3" s="6"/>
      <c r="G3" s="6"/>
      <c r="H3" s="6"/>
    </row>
    <row r="4" s="2" customFormat="1" ht="30" customHeight="1" spans="1:8">
      <c r="A4" s="6" t="s">
        <v>145</v>
      </c>
      <c r="B4" s="6"/>
      <c r="C4" s="7" t="s">
        <v>218</v>
      </c>
      <c r="D4" s="7"/>
      <c r="E4" s="7"/>
      <c r="F4" s="6" t="s">
        <v>146</v>
      </c>
      <c r="G4" s="6"/>
      <c r="H4" s="6" t="s">
        <v>34</v>
      </c>
    </row>
    <row r="5" s="2" customFormat="1" ht="30" customHeight="1" spans="1:8">
      <c r="A5" s="6" t="s">
        <v>147</v>
      </c>
      <c r="B5" s="6"/>
      <c r="C5" s="7" t="s">
        <v>148</v>
      </c>
      <c r="D5" s="7"/>
      <c r="E5" s="7"/>
      <c r="F5" s="7"/>
      <c r="G5" s="7"/>
      <c r="H5" s="7"/>
    </row>
    <row r="6" s="2" customFormat="1" ht="30" customHeight="1" spans="1:8">
      <c r="A6" s="6" t="s">
        <v>149</v>
      </c>
      <c r="B6" s="6"/>
      <c r="C6" s="7" t="s">
        <v>150</v>
      </c>
      <c r="D6" s="7"/>
      <c r="E6" s="7"/>
      <c r="F6" s="7"/>
      <c r="G6" s="7"/>
      <c r="H6" s="7"/>
    </row>
    <row r="7" s="2" customFormat="1" ht="30" customHeight="1" spans="1:8">
      <c r="A7" s="6" t="s">
        <v>151</v>
      </c>
      <c r="B7" s="6"/>
      <c r="C7" s="7" t="s">
        <v>152</v>
      </c>
      <c r="D7" s="7"/>
      <c r="E7" s="7"/>
      <c r="F7" s="7"/>
      <c r="G7" s="7"/>
      <c r="H7" s="7"/>
    </row>
    <row r="8" s="2" customFormat="1" ht="30" customHeight="1" spans="1:8">
      <c r="A8" s="9" t="s">
        <v>56</v>
      </c>
      <c r="B8" s="10"/>
      <c r="C8" s="6"/>
      <c r="D8" s="6" t="s">
        <v>57</v>
      </c>
      <c r="E8" s="6" t="s">
        <v>58</v>
      </c>
      <c r="F8" s="6" t="s">
        <v>59</v>
      </c>
      <c r="G8" s="9" t="s">
        <v>60</v>
      </c>
      <c r="H8" s="10"/>
    </row>
    <row r="9" s="2" customFormat="1" ht="30" customHeight="1" spans="1:8">
      <c r="A9" s="11"/>
      <c r="B9" s="12"/>
      <c r="C9" s="6" t="s">
        <v>153</v>
      </c>
      <c r="D9" s="6">
        <v>2000</v>
      </c>
      <c r="E9" s="13">
        <v>994.5</v>
      </c>
      <c r="F9" s="14">
        <v>0.4973</v>
      </c>
      <c r="G9" s="13">
        <v>9.946</v>
      </c>
      <c r="H9" s="13"/>
    </row>
    <row r="10" s="2" customFormat="1" ht="30" customHeight="1" spans="1:8">
      <c r="A10" s="15" t="s">
        <v>154</v>
      </c>
      <c r="B10" s="6" t="s">
        <v>65</v>
      </c>
      <c r="C10" s="6" t="s">
        <v>66</v>
      </c>
      <c r="D10" s="6" t="s">
        <v>67</v>
      </c>
      <c r="E10" s="6"/>
      <c r="F10" s="6" t="s">
        <v>68</v>
      </c>
      <c r="G10" s="6" t="s">
        <v>69</v>
      </c>
      <c r="H10" s="6" t="s">
        <v>70</v>
      </c>
    </row>
    <row r="11" s="2" customFormat="1" ht="30" customHeight="1" spans="1:8">
      <c r="A11" s="16"/>
      <c r="B11" s="15" t="s">
        <v>16</v>
      </c>
      <c r="C11" s="15" t="s">
        <v>219</v>
      </c>
      <c r="D11" s="6" t="s">
        <v>255</v>
      </c>
      <c r="E11" s="6"/>
      <c r="F11" s="31" t="s">
        <v>108</v>
      </c>
      <c r="G11" s="31" t="s">
        <v>256</v>
      </c>
      <c r="H11" s="24">
        <v>13.33</v>
      </c>
    </row>
    <row r="12" s="2" customFormat="1" ht="30" customHeight="1" spans="1:8">
      <c r="A12" s="16"/>
      <c r="B12" s="16"/>
      <c r="C12" s="15" t="s">
        <v>157</v>
      </c>
      <c r="D12" s="6" t="s">
        <v>257</v>
      </c>
      <c r="E12" s="6"/>
      <c r="F12" s="23">
        <v>1</v>
      </c>
      <c r="G12" s="14">
        <v>0.875</v>
      </c>
      <c r="H12" s="24">
        <v>4.38</v>
      </c>
    </row>
    <row r="13" s="2" customFormat="1" ht="30" customHeight="1" spans="1:8">
      <c r="A13" s="16"/>
      <c r="B13" s="16"/>
      <c r="C13" s="16"/>
      <c r="D13" s="21" t="s">
        <v>258</v>
      </c>
      <c r="E13" s="22"/>
      <c r="F13" s="6" t="s">
        <v>159</v>
      </c>
      <c r="G13" s="6" t="s">
        <v>159</v>
      </c>
      <c r="H13" s="24">
        <v>5</v>
      </c>
    </row>
    <row r="14" s="2" customFormat="1" ht="30" customHeight="1" spans="1:8">
      <c r="A14" s="16"/>
      <c r="B14" s="16"/>
      <c r="C14" s="15" t="s">
        <v>163</v>
      </c>
      <c r="D14" s="21" t="s">
        <v>259</v>
      </c>
      <c r="E14" s="22"/>
      <c r="F14" s="23" t="s">
        <v>87</v>
      </c>
      <c r="G14" s="23" t="s">
        <v>87</v>
      </c>
      <c r="H14" s="24">
        <v>5</v>
      </c>
    </row>
    <row r="15" s="2" customFormat="1" ht="30" customHeight="1" spans="1:8">
      <c r="A15" s="16"/>
      <c r="B15" s="16"/>
      <c r="C15" s="16"/>
      <c r="D15" s="21" t="s">
        <v>260</v>
      </c>
      <c r="E15" s="22"/>
      <c r="F15" s="23" t="s">
        <v>87</v>
      </c>
      <c r="G15" s="23" t="s">
        <v>87</v>
      </c>
      <c r="H15" s="24">
        <v>5</v>
      </c>
    </row>
    <row r="16" s="2" customFormat="1" ht="36" customHeight="1" spans="1:8">
      <c r="A16" s="16"/>
      <c r="B16" s="6" t="s">
        <v>17</v>
      </c>
      <c r="C16" s="6" t="s">
        <v>227</v>
      </c>
      <c r="D16" s="6" t="s">
        <v>261</v>
      </c>
      <c r="E16" s="6"/>
      <c r="F16" s="6" t="s">
        <v>98</v>
      </c>
      <c r="G16" s="6" t="s">
        <v>98</v>
      </c>
      <c r="H16" s="24">
        <v>10</v>
      </c>
    </row>
    <row r="17" s="2" customFormat="1" ht="36" customHeight="1" spans="1:8">
      <c r="A17" s="16"/>
      <c r="B17" s="6"/>
      <c r="C17" s="6"/>
      <c r="D17" s="6" t="s">
        <v>262</v>
      </c>
      <c r="E17" s="6"/>
      <c r="F17" s="6" t="s">
        <v>233</v>
      </c>
      <c r="G17" s="6" t="s">
        <v>233</v>
      </c>
      <c r="H17" s="24">
        <v>10</v>
      </c>
    </row>
    <row r="18" s="46" customFormat="1" ht="50" customHeight="1" spans="1:8">
      <c r="A18" s="16"/>
      <c r="B18" s="6"/>
      <c r="C18" s="42" t="s">
        <v>231</v>
      </c>
      <c r="D18" s="6" t="s">
        <v>263</v>
      </c>
      <c r="E18" s="6"/>
      <c r="F18" s="6" t="s">
        <v>213</v>
      </c>
      <c r="G18" s="6" t="s">
        <v>213</v>
      </c>
      <c r="H18" s="24">
        <v>10</v>
      </c>
    </row>
    <row r="19" s="2" customFormat="1" ht="51" customHeight="1" spans="1:8">
      <c r="A19" s="16"/>
      <c r="B19" s="16" t="s">
        <v>170</v>
      </c>
      <c r="C19" s="16" t="s">
        <v>171</v>
      </c>
      <c r="D19" s="21" t="s">
        <v>264</v>
      </c>
      <c r="E19" s="22"/>
      <c r="F19" s="6" t="s">
        <v>265</v>
      </c>
      <c r="G19" s="23">
        <v>1</v>
      </c>
      <c r="H19" s="24">
        <v>10</v>
      </c>
    </row>
    <row r="20" s="2" customFormat="1" ht="30" customHeight="1" spans="1:8">
      <c r="A20" s="6" t="s">
        <v>135</v>
      </c>
      <c r="B20" s="13">
        <f>H11+H12+H13+H14+H15+H16+H17+H18+H19+G9</f>
        <v>82.656</v>
      </c>
      <c r="C20" s="13"/>
      <c r="D20" s="13"/>
      <c r="E20" s="13"/>
      <c r="F20" s="13"/>
      <c r="G20" s="13"/>
      <c r="H20" s="13"/>
    </row>
    <row r="21" s="2" customFormat="1" ht="180" customHeight="1" spans="1:8">
      <c r="A21" s="6" t="s">
        <v>136</v>
      </c>
      <c r="B21" s="6"/>
      <c r="C21" s="7" t="s">
        <v>266</v>
      </c>
      <c r="D21" s="7"/>
      <c r="E21" s="7"/>
      <c r="F21" s="7"/>
      <c r="G21" s="7"/>
      <c r="H21" s="7"/>
    </row>
    <row r="22" s="2" customFormat="1" ht="180" customHeight="1" spans="1:8">
      <c r="A22" s="6" t="s">
        <v>138</v>
      </c>
      <c r="B22" s="6"/>
      <c r="C22" s="7" t="s">
        <v>267</v>
      </c>
      <c r="D22" s="7"/>
      <c r="E22" s="7"/>
      <c r="F22" s="7"/>
      <c r="G22" s="7"/>
      <c r="H22" s="7"/>
    </row>
    <row r="23" s="2" customFormat="1" ht="180" customHeight="1" spans="1:8">
      <c r="A23" s="6" t="s">
        <v>140</v>
      </c>
      <c r="B23" s="6"/>
      <c r="C23" s="6" t="s">
        <v>175</v>
      </c>
      <c r="D23" s="6"/>
      <c r="E23" s="6"/>
      <c r="F23" s="6"/>
      <c r="G23" s="6"/>
      <c r="H23" s="6"/>
    </row>
    <row r="24" s="2" customFormat="1" ht="134" customHeight="1" spans="1:8">
      <c r="A24" s="33" t="s">
        <v>142</v>
      </c>
      <c r="B24" s="34"/>
      <c r="C24" s="34"/>
      <c r="D24" s="34"/>
      <c r="E24" s="34"/>
      <c r="F24" s="34"/>
      <c r="G24" s="34"/>
      <c r="H24" s="34"/>
    </row>
  </sheetData>
  <mergeCells count="40">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D17:E17"/>
    <mergeCell ref="D18:E18"/>
    <mergeCell ref="D19:E19"/>
    <mergeCell ref="B20:H20"/>
    <mergeCell ref="A21:B21"/>
    <mergeCell ref="C21:H21"/>
    <mergeCell ref="A22:B22"/>
    <mergeCell ref="C22:H22"/>
    <mergeCell ref="A23:B23"/>
    <mergeCell ref="C23:H23"/>
    <mergeCell ref="A24:H24"/>
    <mergeCell ref="A10:A19"/>
    <mergeCell ref="B11:B15"/>
    <mergeCell ref="B16:B18"/>
    <mergeCell ref="C12:C13"/>
    <mergeCell ref="C14:C15"/>
    <mergeCell ref="C16:C17"/>
    <mergeCell ref="A8:B9"/>
  </mergeCells>
  <pageMargins left="0.75" right="0.75" top="1" bottom="1" header="0.5" footer="0.5"/>
  <pageSetup paperSize="9" scale="9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sheetPr>
  <dimension ref="A1:H22"/>
  <sheetViews>
    <sheetView view="pageBreakPreview" zoomScaleNormal="100" topLeftCell="A16" workbookViewId="0">
      <selection activeCell="K19" sqref="K19"/>
    </sheetView>
  </sheetViews>
  <sheetFormatPr defaultColWidth="9" defaultRowHeight="13.5" outlineLevelCol="7"/>
  <cols>
    <col min="1" max="2" width="9" style="2"/>
    <col min="3" max="3" width="12.275" style="2" customWidth="1"/>
    <col min="4" max="4" width="9.75833333333333" style="2" customWidth="1"/>
    <col min="5" max="5" width="10.6333333333333" style="2" customWidth="1"/>
    <col min="6" max="6" width="11.375" style="2" customWidth="1"/>
    <col min="7" max="7" width="11" style="2" customWidth="1"/>
    <col min="8" max="8" width="15.375" style="2" customWidth="1"/>
    <col min="9" max="16384" width="9" style="2"/>
  </cols>
  <sheetData>
    <row r="1" s="2" customFormat="1" ht="43" customHeight="1" spans="1:8">
      <c r="A1" s="36" t="s">
        <v>268</v>
      </c>
      <c r="B1" s="36"/>
      <c r="C1" s="36"/>
      <c r="D1" s="36"/>
      <c r="E1" s="36"/>
      <c r="F1" s="36"/>
      <c r="G1" s="36"/>
      <c r="H1" s="36"/>
    </row>
    <row r="2" s="2" customFormat="1" ht="21" customHeight="1" spans="1:8">
      <c r="A2" s="5" t="s">
        <v>144</v>
      </c>
      <c r="B2" s="5"/>
      <c r="C2" s="5"/>
      <c r="D2" s="5"/>
      <c r="E2" s="5"/>
      <c r="F2" s="5"/>
      <c r="G2" s="5"/>
      <c r="H2" s="5"/>
    </row>
    <row r="3" s="2" customFormat="1" ht="30" customHeight="1" spans="1:8">
      <c r="A3" s="6" t="s">
        <v>6</v>
      </c>
      <c r="B3" s="6"/>
      <c r="C3" s="6" t="s">
        <v>35</v>
      </c>
      <c r="D3" s="6"/>
      <c r="E3" s="6"/>
      <c r="F3" s="6"/>
      <c r="G3" s="6"/>
      <c r="H3" s="6"/>
    </row>
    <row r="4" s="2" customFormat="1" ht="30" customHeight="1" spans="1:8">
      <c r="A4" s="6" t="s">
        <v>145</v>
      </c>
      <c r="B4" s="6"/>
      <c r="C4" s="7" t="s">
        <v>218</v>
      </c>
      <c r="D4" s="7"/>
      <c r="E4" s="7"/>
      <c r="F4" s="6" t="s">
        <v>146</v>
      </c>
      <c r="G4" s="6"/>
      <c r="H4" s="6" t="s">
        <v>32</v>
      </c>
    </row>
    <row r="5" s="2" customFormat="1" ht="30" customHeight="1" spans="1:8">
      <c r="A5" s="6" t="s">
        <v>147</v>
      </c>
      <c r="B5" s="6"/>
      <c r="C5" s="7" t="s">
        <v>192</v>
      </c>
      <c r="D5" s="7"/>
      <c r="E5" s="7"/>
      <c r="F5" s="7"/>
      <c r="G5" s="7"/>
      <c r="H5" s="7"/>
    </row>
    <row r="6" s="2" customFormat="1" ht="30" customHeight="1" spans="1:8">
      <c r="A6" s="6" t="s">
        <v>149</v>
      </c>
      <c r="B6" s="6"/>
      <c r="C6" s="7" t="s">
        <v>193</v>
      </c>
      <c r="D6" s="7"/>
      <c r="E6" s="7"/>
      <c r="F6" s="7"/>
      <c r="G6" s="7"/>
      <c r="H6" s="7"/>
    </row>
    <row r="7" s="2" customFormat="1" ht="30" customHeight="1" spans="1:8">
      <c r="A7" s="6" t="s">
        <v>151</v>
      </c>
      <c r="B7" s="6"/>
      <c r="C7" s="7" t="s">
        <v>194</v>
      </c>
      <c r="D7" s="7"/>
      <c r="E7" s="7"/>
      <c r="F7" s="7"/>
      <c r="G7" s="7"/>
      <c r="H7" s="7"/>
    </row>
    <row r="8" s="2" customFormat="1" ht="30" customHeight="1" spans="1:8">
      <c r="A8" s="9" t="s">
        <v>56</v>
      </c>
      <c r="B8" s="10"/>
      <c r="C8" s="6"/>
      <c r="D8" s="6" t="s">
        <v>57</v>
      </c>
      <c r="E8" s="6" t="s">
        <v>58</v>
      </c>
      <c r="F8" s="6" t="s">
        <v>59</v>
      </c>
      <c r="G8" s="9" t="s">
        <v>60</v>
      </c>
      <c r="H8" s="10"/>
    </row>
    <row r="9" s="2" customFormat="1" ht="30" customHeight="1" spans="1:8">
      <c r="A9" s="11"/>
      <c r="B9" s="12"/>
      <c r="C9" s="6" t="s">
        <v>153</v>
      </c>
      <c r="D9" s="24">
        <v>6975</v>
      </c>
      <c r="E9" s="24">
        <v>6975</v>
      </c>
      <c r="F9" s="14">
        <v>1</v>
      </c>
      <c r="G9" s="24">
        <v>20</v>
      </c>
      <c r="H9" s="24"/>
    </row>
    <row r="10" s="2" customFormat="1" ht="30" customHeight="1" spans="1:8">
      <c r="A10" s="15" t="s">
        <v>154</v>
      </c>
      <c r="B10" s="6" t="s">
        <v>65</v>
      </c>
      <c r="C10" s="6" t="s">
        <v>66</v>
      </c>
      <c r="D10" s="6" t="s">
        <v>67</v>
      </c>
      <c r="E10" s="6"/>
      <c r="F10" s="6" t="s">
        <v>68</v>
      </c>
      <c r="G10" s="6" t="s">
        <v>69</v>
      </c>
      <c r="H10" s="6" t="s">
        <v>70</v>
      </c>
    </row>
    <row r="11" s="2" customFormat="1" ht="30" customHeight="1" spans="1:8">
      <c r="A11" s="16"/>
      <c r="B11" s="15" t="s">
        <v>16</v>
      </c>
      <c r="C11" s="15" t="s">
        <v>219</v>
      </c>
      <c r="D11" s="6" t="s">
        <v>269</v>
      </c>
      <c r="E11" s="6"/>
      <c r="F11" s="31" t="s">
        <v>270</v>
      </c>
      <c r="G11" s="31">
        <v>5821</v>
      </c>
      <c r="H11" s="24">
        <v>17.72</v>
      </c>
    </row>
    <row r="12" s="2" customFormat="1" ht="30" customHeight="1" spans="1:8">
      <c r="A12" s="16"/>
      <c r="B12" s="16"/>
      <c r="C12" s="15" t="s">
        <v>157</v>
      </c>
      <c r="D12" s="6" t="s">
        <v>271</v>
      </c>
      <c r="E12" s="6"/>
      <c r="F12" s="23" t="s">
        <v>272</v>
      </c>
      <c r="G12" s="23">
        <v>1</v>
      </c>
      <c r="H12" s="24">
        <v>5</v>
      </c>
    </row>
    <row r="13" s="2" customFormat="1" ht="30" customHeight="1" spans="1:8">
      <c r="A13" s="16"/>
      <c r="B13" s="16"/>
      <c r="C13" s="16"/>
      <c r="D13" s="21" t="s">
        <v>273</v>
      </c>
      <c r="E13" s="22"/>
      <c r="F13" s="6" t="s">
        <v>159</v>
      </c>
      <c r="G13" s="6" t="s">
        <v>159</v>
      </c>
      <c r="H13" s="24">
        <v>0</v>
      </c>
    </row>
    <row r="14" s="2" customFormat="1" ht="30" customHeight="1" spans="1:8">
      <c r="A14" s="16"/>
      <c r="B14" s="16"/>
      <c r="C14" s="15" t="s">
        <v>163</v>
      </c>
      <c r="D14" s="21" t="s">
        <v>274</v>
      </c>
      <c r="E14" s="22"/>
      <c r="F14" s="23" t="s">
        <v>87</v>
      </c>
      <c r="G14" s="23" t="s">
        <v>87</v>
      </c>
      <c r="H14" s="24">
        <v>10</v>
      </c>
    </row>
    <row r="15" s="2" customFormat="1" ht="36" customHeight="1" spans="1:8">
      <c r="A15" s="16"/>
      <c r="B15" s="6" t="s">
        <v>17</v>
      </c>
      <c r="C15" s="6" t="s">
        <v>184</v>
      </c>
      <c r="D15" s="6" t="s">
        <v>275</v>
      </c>
      <c r="E15" s="6"/>
      <c r="F15" s="6" t="s">
        <v>98</v>
      </c>
      <c r="G15" s="6" t="s">
        <v>98</v>
      </c>
      <c r="H15" s="24">
        <v>15</v>
      </c>
    </row>
    <row r="16" s="2" customFormat="1" ht="36" customHeight="1" spans="1:8">
      <c r="A16" s="16"/>
      <c r="B16" s="6"/>
      <c r="C16" s="6"/>
      <c r="D16" s="21" t="s">
        <v>276</v>
      </c>
      <c r="E16" s="22"/>
      <c r="F16" s="6" t="s">
        <v>277</v>
      </c>
      <c r="G16" s="6" t="s">
        <v>277</v>
      </c>
      <c r="H16" s="24">
        <v>15</v>
      </c>
    </row>
    <row r="17" s="2" customFormat="1" ht="51" customHeight="1" spans="1:8">
      <c r="A17" s="16"/>
      <c r="B17" s="16" t="s">
        <v>170</v>
      </c>
      <c r="C17" s="16" t="s">
        <v>171</v>
      </c>
      <c r="D17" s="21" t="s">
        <v>234</v>
      </c>
      <c r="E17" s="22"/>
      <c r="F17" s="6" t="s">
        <v>272</v>
      </c>
      <c r="G17" s="23">
        <v>1</v>
      </c>
      <c r="H17" s="45">
        <v>10</v>
      </c>
    </row>
    <row r="18" s="2" customFormat="1" ht="30" customHeight="1" spans="1:8">
      <c r="A18" s="6" t="s">
        <v>135</v>
      </c>
      <c r="B18" s="6">
        <f>H11+H12+H13+H14+H15+H16+H17+G9</f>
        <v>92.72</v>
      </c>
      <c r="C18" s="6"/>
      <c r="D18" s="6"/>
      <c r="E18" s="6"/>
      <c r="F18" s="6"/>
      <c r="G18" s="6"/>
      <c r="H18" s="6"/>
    </row>
    <row r="19" s="2" customFormat="1" ht="180" customHeight="1" spans="1:8">
      <c r="A19" s="6" t="s">
        <v>136</v>
      </c>
      <c r="B19" s="6"/>
      <c r="C19" s="7" t="s">
        <v>278</v>
      </c>
      <c r="D19" s="7"/>
      <c r="E19" s="7"/>
      <c r="F19" s="7"/>
      <c r="G19" s="7"/>
      <c r="H19" s="7"/>
    </row>
    <row r="20" s="2" customFormat="1" ht="180" customHeight="1" spans="1:8">
      <c r="A20" s="6" t="s">
        <v>138</v>
      </c>
      <c r="B20" s="6"/>
      <c r="C20" s="7" t="s">
        <v>279</v>
      </c>
      <c r="D20" s="7"/>
      <c r="E20" s="7"/>
      <c r="F20" s="7"/>
      <c r="G20" s="7"/>
      <c r="H20" s="7"/>
    </row>
    <row r="21" s="2" customFormat="1" ht="180" customHeight="1" spans="1:8">
      <c r="A21" s="6" t="s">
        <v>140</v>
      </c>
      <c r="B21" s="6"/>
      <c r="C21" s="6" t="s">
        <v>175</v>
      </c>
      <c r="D21" s="6"/>
      <c r="E21" s="6"/>
      <c r="F21" s="6"/>
      <c r="G21" s="6"/>
      <c r="H21" s="6"/>
    </row>
    <row r="22" s="2" customFormat="1" ht="134" customHeight="1" spans="1:8">
      <c r="A22" s="33" t="s">
        <v>142</v>
      </c>
      <c r="B22" s="34"/>
      <c r="C22" s="34"/>
      <c r="D22" s="34"/>
      <c r="E22" s="34"/>
      <c r="F22" s="34"/>
      <c r="G22" s="34"/>
      <c r="H22" s="34"/>
    </row>
  </sheetData>
  <mergeCells count="37">
    <mergeCell ref="A1:H1"/>
    <mergeCell ref="A2:H2"/>
    <mergeCell ref="A3:B3"/>
    <mergeCell ref="C3:H3"/>
    <mergeCell ref="A4:B4"/>
    <mergeCell ref="C4:E4"/>
    <mergeCell ref="F4:G4"/>
    <mergeCell ref="A5:B5"/>
    <mergeCell ref="C5:H5"/>
    <mergeCell ref="A6:B6"/>
    <mergeCell ref="C6:H6"/>
    <mergeCell ref="A7:B7"/>
    <mergeCell ref="C7:H7"/>
    <mergeCell ref="G8:H8"/>
    <mergeCell ref="G9:H9"/>
    <mergeCell ref="D10:E10"/>
    <mergeCell ref="D11:E11"/>
    <mergeCell ref="D12:E12"/>
    <mergeCell ref="D13:E13"/>
    <mergeCell ref="D14:E14"/>
    <mergeCell ref="D15:E15"/>
    <mergeCell ref="D16:E16"/>
    <mergeCell ref="D17:E17"/>
    <mergeCell ref="B18:H18"/>
    <mergeCell ref="A19:B19"/>
    <mergeCell ref="C19:H19"/>
    <mergeCell ref="A20:B20"/>
    <mergeCell ref="C20:H20"/>
    <mergeCell ref="A21:B21"/>
    <mergeCell ref="C21:H21"/>
    <mergeCell ref="A22:H22"/>
    <mergeCell ref="A10:A17"/>
    <mergeCell ref="B11:B14"/>
    <mergeCell ref="B15:B16"/>
    <mergeCell ref="C12:C13"/>
    <mergeCell ref="C15:C16"/>
    <mergeCell ref="A8:B9"/>
  </mergeCells>
  <pageMargins left="0.75" right="0.75" top="1" bottom="1" header="0.5" footer="0.5"/>
  <pageSetup paperSize="9" scale="9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20</vt:i4>
      </vt:variant>
    </vt:vector>
  </HeadingPairs>
  <TitlesOfParts>
    <vt:vector size="20" baseType="lpstr">
      <vt:lpstr>汇总表</vt:lpstr>
      <vt:lpstr>整体绩效评价</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2022-04-04T05:42:00Z</dcterms:created>
  <dcterms:modified xsi:type="dcterms:W3CDTF">2022-05-30T07:47:29Z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33B0D202DB5048E587ADB176D5E3AF48</vt:lpwstr>
  </property>
  <property fmtid="{D5CDD505-2E9C-101B-9397-08002B2CF9AE}" pid="3" name="KSOProductBuildVer">
    <vt:lpwstr>2052-11.1.0.11744</vt:lpwstr>
  </property>
</Properties>
</file>