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部门整体运行监控情况统计表" sheetId="2" r:id="rId1"/>
    <sheet name="附件4项目绩效运行监控情况统计表" sheetId="1" r:id="rId2"/>
  </sheets>
  <definedNames>
    <definedName name="_xlnm.Print_Titles" localSheetId="1">附件4项目绩效运行监控情况统计表!$1:$4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<sst xmlns="http://schemas.openxmlformats.org/spreadsheetml/2006/main" count="120" uniqueCount="63">
  <si>
    <t>附表3    2024年部门预算绩效运行监控情况统计表（部门整体）</t>
  </si>
  <si>
    <t>填表人：陈敬武</t>
  </si>
  <si>
    <t>联系电话：83060725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</si>
  <si>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</si>
  <si>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</si>
  <si>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</si>
  <si>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</si>
  <si>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</si>
  <si>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</si>
  <si>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</si>
  <si>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</si>
  <si>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</si>
  <si>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</si>
  <si>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</si>
  <si>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</si>
  <si>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</si>
  <si>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063001</t>
  </si>
  <si>
    <t>东山街办</t>
  </si>
  <si>
    <t>部门整体</t>
  </si>
  <si>
    <t>项目进行中</t>
  </si>
  <si>
    <t>附件4   2024年部门预算绩效运行监控情况统计表（项目）</t>
  </si>
  <si>
    <t>总序号</t>
  </si>
  <si>
    <t>单位序号</t>
  </si>
  <si>
    <t>实施科室（单位）</t>
  </si>
  <si>
    <t>党群服务中心</t>
  </si>
  <si>
    <t>党建办经费</t>
  </si>
  <si>
    <t>党建办</t>
  </si>
  <si>
    <t>党政办经费</t>
  </si>
  <si>
    <t>党政办</t>
  </si>
  <si>
    <t>公务车购置完成率：未执行，确定不能完成，原因：政府过紧日子，压缩“三公”经费</t>
  </si>
  <si>
    <t>公共服务办运营经费</t>
  </si>
  <si>
    <t>公共服务办</t>
  </si>
  <si>
    <t>公共管理办运营经费</t>
  </si>
  <si>
    <t>公共管理办</t>
  </si>
  <si>
    <t>农场及所属公司运营经费</t>
  </si>
  <si>
    <t>农场及公司</t>
  </si>
  <si>
    <t>社区运营经费</t>
  </si>
  <si>
    <t>各社区</t>
  </si>
  <si>
    <t>区域发展办（招商)经费</t>
  </si>
  <si>
    <t>区域发展办</t>
  </si>
  <si>
    <t>企业发展金</t>
  </si>
  <si>
    <t>年初目标55800万元，1-7月完成26649万元，有确定性。原因：经济面临下行风险，存在不确定性。企业发展金发放及时率,有确定性。原因：招商政策不确定。</t>
  </si>
  <si>
    <t>东山物业经费</t>
  </si>
  <si>
    <t>物业公司</t>
  </si>
  <si>
    <t>拆迁过渡费计退地生活费</t>
  </si>
  <si>
    <t>拆迁退地办公室</t>
  </si>
  <si>
    <t>综合信访维稳经费</t>
  </si>
  <si>
    <t>平安建设办</t>
  </si>
  <si>
    <t>综合执法中心工作经费</t>
  </si>
  <si>
    <t>执法中心</t>
  </si>
  <si>
    <t>网格中心经费</t>
  </si>
  <si>
    <t>网格中心</t>
  </si>
  <si>
    <t>安全生产经费</t>
  </si>
  <si>
    <t>农垦职工养老保险</t>
  </si>
  <si>
    <t>人力资源公司</t>
  </si>
  <si>
    <t>审计经费</t>
  </si>
  <si>
    <t>审计科</t>
  </si>
  <si>
    <t>环卫经费</t>
  </si>
  <si>
    <t>环卫公司</t>
  </si>
  <si>
    <t>园林绿化养护经费</t>
  </si>
  <si>
    <t>东山瑞丰农市政园林公司</t>
  </si>
  <si>
    <t>区域发展办农业支出经费</t>
  </si>
  <si>
    <t>区域发展办（农业）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</si>
</sst>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1" fillId="37" borderId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1" fillId="37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37" borderId="0" applyProtection="0">
      <alignment vertical="center"/>
    </xf>
    <xf numFmtId="0" fontId="31" fillId="37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 applyProtection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6" fillId="0" borderId="0"/>
    <xf numFmtId="0" fontId="31" fillId="0" borderId="0" applyProtection="0">
      <alignment vertical="center"/>
    </xf>
    <xf numFmtId="0" fontId="33" fillId="0" borderId="0">
      <alignment vertical="center"/>
    </xf>
    <xf numFmtId="0" fontId="35" fillId="0" borderId="0"/>
    <xf numFmtId="0" fontId="36" fillId="0" borderId="0" applyProtection="0">
      <alignment vertical="center"/>
    </xf>
    <xf numFmtId="0" fontId="37" fillId="0" borderId="0">
      <alignment vertical="center"/>
    </xf>
    <xf numFmtId="0" fontId="6" fillId="0" borderId="0"/>
    <xf numFmtId="0" fontId="38" fillId="0" borderId="0" applyProtection="0"/>
    <xf numFmtId="0" fontId="6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38" borderId="0" applyProtection="0">
      <alignment vertical="center"/>
    </xf>
    <xf numFmtId="0" fontId="40" fillId="38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9" fontId="10" fillId="0" borderId="0" xfId="81" applyFont="1" applyFill="1" applyBorder="1" applyAlignment="1">
      <alignment horizontal="center" vertical="center" wrapText="1"/>
    </xf>
    <xf numFmtId="9" fontId="6" fillId="0" borderId="0" xfId="81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F27" sqref="F27"/>
    </sheetView>
  </sheetViews>
  <sheetFormatPr defaultColWidth="9" defaultRowHeight="13.5"/>
  <cols>
    <col min="3" max="3" width="11.25" customWidth="1"/>
    <col min="4" max="4" width="9.75" customWidth="1"/>
    <col min="5" max="5" width="14.25" customWidth="1"/>
    <col min="6" max="6" width="12.5" customWidth="1"/>
    <col min="7" max="7" width="9.375"/>
    <col min="8" max="8" width="10.5" customWidth="1"/>
    <col min="9" max="9" width="10.375"/>
    <col min="11" max="11" width="15.375" customWidth="1"/>
  </cols>
  <sheetData>
    <row r="1" ht="48" customHeight="1" spans="1:11">
      <c r="A1" s="20" t="s">
        <v>0</v>
      </c>
      <c r="B1" s="20"/>
      <c r="C1" s="20"/>
      <c r="D1" s="21"/>
      <c r="E1" s="21"/>
      <c r="F1" s="21"/>
      <c r="G1" s="21"/>
      <c r="H1" s="21"/>
      <c r="I1" s="21"/>
      <c r="J1" s="26"/>
      <c r="K1" s="21"/>
    </row>
    <row r="2" ht="25" customHeight="1" spans="1:11">
      <c r="A2" s="22" t="s">
        <v>1</v>
      </c>
      <c r="B2" s="22"/>
      <c r="C2" s="22"/>
      <c r="D2" s="23"/>
      <c r="E2" s="23"/>
      <c r="F2" s="23" t="s">
        <v>2</v>
      </c>
      <c r="G2" s="23"/>
      <c r="H2" s="23"/>
      <c r="I2" s="23"/>
      <c r="J2" s="27"/>
      <c r="K2" s="23" t="s">
        <v>3</v>
      </c>
    </row>
    <row r="3" ht="20" customHeight="1" spans="1:11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/>
      <c r="H3" s="24"/>
      <c r="I3" s="7" t="s">
        <v>10</v>
      </c>
      <c r="J3" s="14" t="s">
        <v>11</v>
      </c>
      <c r="K3" s="15" t="s">
        <v>12</v>
      </c>
    </row>
    <row r="4" ht="40.5" spans="1:11">
      <c r="A4" s="24"/>
      <c r="B4" s="24"/>
      <c r="C4" s="24"/>
      <c r="D4" s="24"/>
      <c r="E4" s="24"/>
      <c r="F4" s="24" t="s">
        <v>13</v>
      </c>
      <c r="G4" s="24" t="s">
        <v>14</v>
      </c>
      <c r="H4" s="24" t="s">
        <v>15</v>
      </c>
      <c r="I4" s="7"/>
      <c r="J4" s="14"/>
      <c r="K4" s="15"/>
    </row>
    <row r="5" s="3" customFormat="1" ht="20" customHeight="1" spans="1:11">
      <c r="A5" s="8"/>
      <c r="B5" s="29" t="s">
        <v>16</v>
      </c>
      <c r="C5" s="8" t="s">
        <v>17</v>
      </c>
      <c r="D5" s="8" t="s">
        <v>18</v>
      </c>
      <c r="E5" s="8" t="s">
        <v>17</v>
      </c>
      <c r="F5" s="8">
        <v>16396.06</v>
      </c>
      <c r="G5" s="8"/>
      <c r="H5" s="8">
        <f>F5+G5</f>
        <v>16396.06</v>
      </c>
      <c r="I5" s="19">
        <v>9817.859775</v>
      </c>
      <c r="J5" s="28">
        <v>0.47324287314791</v>
      </c>
      <c r="K5" s="8" t="s">
        <v>19</v>
      </c>
    </row>
    <row r="6" ht="20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0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0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0" customHeight="1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ht="20" customHeight="1" spans="1:1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ht="20" customHeight="1" spans="1:1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ht="20" customHeight="1" spans="1:1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ht="20" customHeight="1" spans="1:1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ht="20" customHeight="1" spans="1:1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ht="20" customHeight="1" spans="1:1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ht="20" customHeight="1" spans="1:1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ht="20" customHeight="1" spans="1:1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ht="20" customHeight="1" spans="1:1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ht="20" customHeight="1" spans="1:1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ht="20" customHeight="1" spans="1:1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ht="20" customHeight="1"/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3.5"/>
  <cols>
    <col min="1" max="1" width="7.5" style="3" customWidth="1"/>
    <col min="2" max="2" width="8.625" style="3" customWidth="1"/>
    <col min="3" max="3" width="6" style="3" customWidth="1"/>
    <col min="4" max="4" width="10.875" style="3" customWidth="1"/>
    <col min="5" max="6" width="23.375" style="3" customWidth="1"/>
    <col min="7" max="7" width="11.75" style="3" customWidth="1"/>
    <col min="8" max="8" width="11" style="3" customWidth="1"/>
    <col min="9" max="9" width="11.25" style="3" customWidth="1"/>
    <col min="10" max="10" width="11.375" style="3" customWidth="1"/>
    <col min="11" max="11" width="8.5" style="3" customWidth="1"/>
    <col min="12" max="12" width="24.375" style="3" customWidth="1"/>
    <col min="13" max="16384" width="9" style="3"/>
  </cols>
  <sheetData>
    <row r="1" ht="34" customHeight="1" spans="1:12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3" t="s">
        <v>3</v>
      </c>
      <c r="L2" s="13"/>
    </row>
    <row r="3" s="2" customFormat="1" ht="21" customHeight="1" spans="1:12">
      <c r="A3" s="7" t="s">
        <v>21</v>
      </c>
      <c r="B3" s="7" t="s">
        <v>5</v>
      </c>
      <c r="C3" s="7" t="s">
        <v>22</v>
      </c>
      <c r="D3" s="7" t="s">
        <v>6</v>
      </c>
      <c r="E3" s="7" t="s">
        <v>7</v>
      </c>
      <c r="F3" s="7" t="s">
        <v>23</v>
      </c>
      <c r="G3" s="7" t="s">
        <v>9</v>
      </c>
      <c r="H3" s="7"/>
      <c r="I3" s="7"/>
      <c r="J3" s="7" t="s">
        <v>10</v>
      </c>
      <c r="K3" s="14" t="s">
        <v>11</v>
      </c>
      <c r="L3" s="15" t="s">
        <v>12</v>
      </c>
    </row>
    <row r="4" s="2" customFormat="1" ht="40.5" customHeight="1" spans="1:12">
      <c r="A4" s="7"/>
      <c r="B4" s="7"/>
      <c r="C4" s="7"/>
      <c r="D4" s="7"/>
      <c r="E4" s="7"/>
      <c r="F4" s="7"/>
      <c r="G4" s="7" t="s">
        <v>13</v>
      </c>
      <c r="H4" s="7" t="s">
        <v>14</v>
      </c>
      <c r="I4" s="7" t="s">
        <v>15</v>
      </c>
      <c r="J4" s="7"/>
      <c r="K4" s="14"/>
      <c r="L4" s="15"/>
    </row>
    <row r="5" spans="1:12">
      <c r="A5" s="8"/>
      <c r="B5" s="29" t="s">
        <v>16</v>
      </c>
      <c r="C5" s="8">
        <v>1</v>
      </c>
      <c r="D5" s="8" t="s">
        <v>17</v>
      </c>
      <c r="E5" s="9" t="s">
        <v>24</v>
      </c>
      <c r="F5" s="10" t="s">
        <v>24</v>
      </c>
      <c r="G5" s="11">
        <v>20</v>
      </c>
      <c r="H5" s="11"/>
      <c r="I5" s="11">
        <f t="shared" ref="I5:I24" si="0">G5-H5</f>
        <v>20</v>
      </c>
      <c r="J5" s="11">
        <f>5+0.261</f>
        <v>5.261</v>
      </c>
      <c r="K5" s="16">
        <f t="shared" ref="K5:K24" si="1">J5/I5</f>
        <v>0.26305</v>
      </c>
      <c r="L5" s="17"/>
    </row>
    <row r="6" ht="20" customHeight="1" spans="1:12">
      <c r="A6" s="8"/>
      <c r="B6" s="29" t="s">
        <v>16</v>
      </c>
      <c r="C6" s="8">
        <v>2</v>
      </c>
      <c r="D6" s="8" t="s">
        <v>17</v>
      </c>
      <c r="E6" s="9" t="s">
        <v>25</v>
      </c>
      <c r="F6" s="10" t="s">
        <v>26</v>
      </c>
      <c r="G6" s="11">
        <v>10</v>
      </c>
      <c r="H6" s="11"/>
      <c r="I6" s="11">
        <f t="shared" si="0"/>
        <v>10</v>
      </c>
      <c r="J6" s="11">
        <f>6.10614+1.52148</f>
        <v>7.62762</v>
      </c>
      <c r="K6" s="16">
        <f t="shared" si="1"/>
        <v>0.762762</v>
      </c>
      <c r="L6" s="18"/>
    </row>
    <row r="7" ht="36" spans="1:12">
      <c r="A7" s="8"/>
      <c r="B7" s="29" t="s">
        <v>16</v>
      </c>
      <c r="C7" s="8">
        <v>3</v>
      </c>
      <c r="D7" s="8" t="s">
        <v>17</v>
      </c>
      <c r="E7" s="9" t="s">
        <v>27</v>
      </c>
      <c r="F7" s="12" t="s">
        <v>28</v>
      </c>
      <c r="G7" s="8">
        <v>25</v>
      </c>
      <c r="H7" s="8"/>
      <c r="I7" s="11">
        <f t="shared" si="0"/>
        <v>25</v>
      </c>
      <c r="J7" s="19">
        <f>2.759+0.9184</f>
        <v>3.6774</v>
      </c>
      <c r="K7" s="16">
        <f t="shared" si="1"/>
        <v>0.147096</v>
      </c>
      <c r="L7" s="17" t="s">
        <v>29</v>
      </c>
    </row>
    <row r="8" ht="20" customHeight="1" spans="1:12">
      <c r="A8" s="8"/>
      <c r="B8" s="29" t="s">
        <v>16</v>
      </c>
      <c r="C8" s="8">
        <v>4</v>
      </c>
      <c r="D8" s="8" t="s">
        <v>17</v>
      </c>
      <c r="E8" s="9" t="s">
        <v>30</v>
      </c>
      <c r="F8" s="12" t="s">
        <v>31</v>
      </c>
      <c r="G8" s="8">
        <v>35</v>
      </c>
      <c r="H8" s="8"/>
      <c r="I8" s="11">
        <f t="shared" si="0"/>
        <v>35</v>
      </c>
      <c r="J8" s="19">
        <v>6.7764</v>
      </c>
      <c r="K8" s="16">
        <f t="shared" si="1"/>
        <v>0.193611428571429</v>
      </c>
      <c r="L8" s="18"/>
    </row>
    <row r="9" ht="20" customHeight="1" spans="1:12">
      <c r="A9" s="8"/>
      <c r="B9" s="29" t="s">
        <v>16</v>
      </c>
      <c r="C9" s="8">
        <v>5</v>
      </c>
      <c r="D9" s="8" t="s">
        <v>17</v>
      </c>
      <c r="E9" s="9" t="s">
        <v>32</v>
      </c>
      <c r="F9" s="12" t="s">
        <v>33</v>
      </c>
      <c r="G9" s="8">
        <v>56</v>
      </c>
      <c r="H9" s="8"/>
      <c r="I9" s="11">
        <f t="shared" si="0"/>
        <v>56</v>
      </c>
      <c r="J9" s="19">
        <f>9.93059</f>
        <v>9.93059</v>
      </c>
      <c r="K9" s="16">
        <f t="shared" si="1"/>
        <v>0.177331964285714</v>
      </c>
      <c r="L9" s="18"/>
    </row>
    <row r="10" ht="20" customHeight="1" spans="1:12">
      <c r="A10" s="8"/>
      <c r="B10" s="29" t="s">
        <v>16</v>
      </c>
      <c r="C10" s="8">
        <v>6</v>
      </c>
      <c r="D10" s="8" t="s">
        <v>17</v>
      </c>
      <c r="E10" s="9" t="s">
        <v>34</v>
      </c>
      <c r="F10" s="12" t="s">
        <v>35</v>
      </c>
      <c r="G10" s="8">
        <v>3716</v>
      </c>
      <c r="H10" s="8"/>
      <c r="I10" s="11">
        <f t="shared" si="0"/>
        <v>3716</v>
      </c>
      <c r="J10" s="19">
        <v>2237.213284</v>
      </c>
      <c r="K10" s="16">
        <f t="shared" si="1"/>
        <v>0.602048784714747</v>
      </c>
      <c r="L10" s="18"/>
    </row>
    <row r="11" ht="20" customHeight="1" spans="1:12">
      <c r="A11" s="8"/>
      <c r="B11" s="29" t="s">
        <v>16</v>
      </c>
      <c r="C11" s="8">
        <v>7</v>
      </c>
      <c r="D11" s="8" t="s">
        <v>17</v>
      </c>
      <c r="E11" s="9" t="s">
        <v>36</v>
      </c>
      <c r="F11" s="12" t="s">
        <v>37</v>
      </c>
      <c r="G11" s="8">
        <f>76+1974</f>
        <v>2050</v>
      </c>
      <c r="H11" s="8"/>
      <c r="I11" s="11">
        <f t="shared" si="0"/>
        <v>2050</v>
      </c>
      <c r="J11" s="19">
        <f>3.746152+1331.930496</f>
        <v>1335.676648</v>
      </c>
      <c r="K11" s="16">
        <f t="shared" si="1"/>
        <v>0.651549584390244</v>
      </c>
      <c r="L11" s="18"/>
    </row>
    <row r="12" ht="20" customHeight="1" spans="1:12">
      <c r="A12" s="8"/>
      <c r="B12" s="29" t="s">
        <v>16</v>
      </c>
      <c r="C12" s="8">
        <v>8</v>
      </c>
      <c r="D12" s="8" t="s">
        <v>17</v>
      </c>
      <c r="E12" s="9" t="s">
        <v>38</v>
      </c>
      <c r="F12" s="12" t="s">
        <v>39</v>
      </c>
      <c r="G12" s="8">
        <v>10</v>
      </c>
      <c r="H12" s="8"/>
      <c r="I12" s="11">
        <f t="shared" si="0"/>
        <v>10</v>
      </c>
      <c r="J12" s="19">
        <v>0</v>
      </c>
      <c r="K12" s="16">
        <f t="shared" si="1"/>
        <v>0</v>
      </c>
      <c r="L12" s="18"/>
    </row>
    <row r="13" ht="60" spans="1:12">
      <c r="A13" s="8"/>
      <c r="B13" s="29" t="s">
        <v>16</v>
      </c>
      <c r="C13" s="8">
        <v>9</v>
      </c>
      <c r="D13" s="8" t="s">
        <v>17</v>
      </c>
      <c r="E13" s="9" t="s">
        <v>40</v>
      </c>
      <c r="F13" s="12" t="s">
        <v>39</v>
      </c>
      <c r="G13" s="8">
        <v>3000</v>
      </c>
      <c r="H13" s="8"/>
      <c r="I13" s="11">
        <f t="shared" si="0"/>
        <v>3000</v>
      </c>
      <c r="J13" s="19">
        <v>1626.198471</v>
      </c>
      <c r="K13" s="16">
        <f t="shared" si="1"/>
        <v>0.542066157</v>
      </c>
      <c r="L13" s="17" t="s">
        <v>41</v>
      </c>
    </row>
    <row r="14" ht="20" customHeight="1" spans="1:12">
      <c r="A14" s="8"/>
      <c r="B14" s="29" t="s">
        <v>16</v>
      </c>
      <c r="C14" s="8">
        <v>10</v>
      </c>
      <c r="D14" s="8" t="s">
        <v>17</v>
      </c>
      <c r="E14" s="9" t="s">
        <v>42</v>
      </c>
      <c r="F14" s="12" t="s">
        <v>43</v>
      </c>
      <c r="G14" s="8">
        <v>225</v>
      </c>
      <c r="H14" s="8"/>
      <c r="I14" s="11">
        <f t="shared" si="0"/>
        <v>225</v>
      </c>
      <c r="J14" s="19">
        <v>134</v>
      </c>
      <c r="K14" s="16">
        <f t="shared" si="1"/>
        <v>0.595555555555556</v>
      </c>
      <c r="L14" s="18"/>
    </row>
    <row r="15" ht="20" customHeight="1" spans="1:12">
      <c r="A15" s="8"/>
      <c r="B15" s="29" t="s">
        <v>16</v>
      </c>
      <c r="C15" s="8">
        <v>11</v>
      </c>
      <c r="D15" s="8" t="s">
        <v>17</v>
      </c>
      <c r="E15" s="9" t="s">
        <v>44</v>
      </c>
      <c r="F15" s="12" t="s">
        <v>45</v>
      </c>
      <c r="G15" s="8">
        <v>3637</v>
      </c>
      <c r="H15" s="8"/>
      <c r="I15" s="11">
        <f t="shared" si="0"/>
        <v>3637</v>
      </c>
      <c r="J15" s="19">
        <f>2130.0452</f>
        <v>2130.0452</v>
      </c>
      <c r="K15" s="16">
        <f t="shared" si="1"/>
        <v>0.585659939510586</v>
      </c>
      <c r="L15" s="18"/>
    </row>
    <row r="16" ht="20" customHeight="1" spans="1:12">
      <c r="A16" s="8"/>
      <c r="B16" s="29" t="s">
        <v>16</v>
      </c>
      <c r="C16" s="8">
        <v>12</v>
      </c>
      <c r="D16" s="8" t="s">
        <v>17</v>
      </c>
      <c r="E16" s="9" t="s">
        <v>46</v>
      </c>
      <c r="F16" s="12" t="s">
        <v>47</v>
      </c>
      <c r="G16" s="8">
        <f>6+9</f>
        <v>15</v>
      </c>
      <c r="H16" s="8"/>
      <c r="I16" s="11">
        <f t="shared" si="0"/>
        <v>15</v>
      </c>
      <c r="J16" s="19">
        <f>6+4.358599</f>
        <v>10.358599</v>
      </c>
      <c r="K16" s="16">
        <f t="shared" si="1"/>
        <v>0.690573266666667</v>
      </c>
      <c r="L16" s="18"/>
    </row>
    <row r="17" ht="20" customHeight="1" spans="1:12">
      <c r="A17" s="8"/>
      <c r="B17" s="29" t="s">
        <v>16</v>
      </c>
      <c r="C17" s="8">
        <v>13</v>
      </c>
      <c r="D17" s="8" t="s">
        <v>17</v>
      </c>
      <c r="E17" s="9" t="s">
        <v>48</v>
      </c>
      <c r="F17" s="12" t="s">
        <v>49</v>
      </c>
      <c r="G17" s="8">
        <f>446+54</f>
        <v>500</v>
      </c>
      <c r="H17" s="8"/>
      <c r="I17" s="11">
        <f t="shared" si="0"/>
        <v>500</v>
      </c>
      <c r="J17" s="19">
        <f>234.4348+20.0007</f>
        <v>254.4355</v>
      </c>
      <c r="K17" s="16">
        <f t="shared" si="1"/>
        <v>0.508871</v>
      </c>
      <c r="L17" s="18"/>
    </row>
    <row r="18" ht="20" customHeight="1" spans="1:12">
      <c r="A18" s="8"/>
      <c r="B18" s="29" t="s">
        <v>16</v>
      </c>
      <c r="C18" s="8">
        <v>14</v>
      </c>
      <c r="D18" s="8" t="s">
        <v>17</v>
      </c>
      <c r="E18" s="9" t="s">
        <v>50</v>
      </c>
      <c r="F18" s="12" t="s">
        <v>51</v>
      </c>
      <c r="G18" s="8">
        <v>5</v>
      </c>
      <c r="H18" s="8"/>
      <c r="I18" s="11">
        <f t="shared" si="0"/>
        <v>5</v>
      </c>
      <c r="J18" s="19">
        <v>1.56</v>
      </c>
      <c r="K18" s="16">
        <f t="shared" si="1"/>
        <v>0.312</v>
      </c>
      <c r="L18" s="18"/>
    </row>
    <row r="19" ht="20" customHeight="1" spans="1:12">
      <c r="A19" s="8"/>
      <c r="B19" s="29" t="s">
        <v>16</v>
      </c>
      <c r="C19" s="8">
        <v>15</v>
      </c>
      <c r="D19" s="8" t="s">
        <v>17</v>
      </c>
      <c r="E19" s="9" t="s">
        <v>52</v>
      </c>
      <c r="F19" s="12" t="s">
        <v>47</v>
      </c>
      <c r="G19" s="11">
        <v>15</v>
      </c>
      <c r="H19" s="11"/>
      <c r="I19" s="11">
        <f t="shared" si="0"/>
        <v>15</v>
      </c>
      <c r="J19" s="11">
        <v>5.7373</v>
      </c>
      <c r="K19" s="16">
        <f t="shared" si="1"/>
        <v>0.382486666666667</v>
      </c>
      <c r="L19" s="18"/>
    </row>
    <row r="20" ht="20" customHeight="1" spans="1:12">
      <c r="A20" s="8"/>
      <c r="B20" s="29" t="s">
        <v>16</v>
      </c>
      <c r="C20" s="8">
        <v>16</v>
      </c>
      <c r="D20" s="8" t="s">
        <v>17</v>
      </c>
      <c r="E20" s="9" t="s">
        <v>53</v>
      </c>
      <c r="F20" s="12" t="s">
        <v>54</v>
      </c>
      <c r="G20" s="8">
        <v>1238</v>
      </c>
      <c r="H20" s="8"/>
      <c r="I20" s="11">
        <f t="shared" si="0"/>
        <v>1238</v>
      </c>
      <c r="J20" s="19">
        <v>924.331554</v>
      </c>
      <c r="K20" s="16">
        <f t="shared" si="1"/>
        <v>0.746632919224556</v>
      </c>
      <c r="L20" s="18"/>
    </row>
    <row r="21" ht="20" customHeight="1" spans="1:12">
      <c r="A21" s="8"/>
      <c r="B21" s="29" t="s">
        <v>16</v>
      </c>
      <c r="C21" s="8">
        <v>17</v>
      </c>
      <c r="D21" s="8" t="s">
        <v>17</v>
      </c>
      <c r="E21" s="9" t="s">
        <v>55</v>
      </c>
      <c r="F21" s="12" t="s">
        <v>56</v>
      </c>
      <c r="G21" s="8">
        <v>15</v>
      </c>
      <c r="H21" s="8"/>
      <c r="I21" s="11">
        <f t="shared" si="0"/>
        <v>15</v>
      </c>
      <c r="J21" s="19">
        <v>7.634</v>
      </c>
      <c r="K21" s="16">
        <f t="shared" si="1"/>
        <v>0.508933333333333</v>
      </c>
      <c r="L21" s="18"/>
    </row>
    <row r="22" ht="20" customHeight="1" spans="1:12">
      <c r="A22" s="8"/>
      <c r="B22" s="29" t="s">
        <v>16</v>
      </c>
      <c r="C22" s="8">
        <v>18</v>
      </c>
      <c r="D22" s="8" t="s">
        <v>17</v>
      </c>
      <c r="E22" s="9" t="s">
        <v>57</v>
      </c>
      <c r="F22" s="12" t="s">
        <v>58</v>
      </c>
      <c r="G22" s="8">
        <v>947</v>
      </c>
      <c r="H22" s="8"/>
      <c r="I22" s="11">
        <f t="shared" si="0"/>
        <v>947</v>
      </c>
      <c r="J22" s="19">
        <v>623</v>
      </c>
      <c r="K22" s="16">
        <f t="shared" si="1"/>
        <v>0.657866948257656</v>
      </c>
      <c r="L22" s="18"/>
    </row>
    <row r="23" ht="20" customHeight="1" spans="1:12">
      <c r="A23" s="8"/>
      <c r="B23" s="29" t="s">
        <v>16</v>
      </c>
      <c r="C23" s="8">
        <v>19</v>
      </c>
      <c r="D23" s="8" t="s">
        <v>17</v>
      </c>
      <c r="E23" s="9" t="s">
        <v>59</v>
      </c>
      <c r="F23" s="12" t="s">
        <v>60</v>
      </c>
      <c r="G23" s="8">
        <v>277.06</v>
      </c>
      <c r="H23" s="8"/>
      <c r="I23" s="11">
        <f t="shared" si="0"/>
        <v>277.06</v>
      </c>
      <c r="J23" s="19">
        <v>161</v>
      </c>
      <c r="K23" s="16">
        <f t="shared" si="1"/>
        <v>0.581101566447701</v>
      </c>
      <c r="L23" s="18"/>
    </row>
    <row r="24" ht="20" customHeight="1" spans="1:12">
      <c r="A24" s="8"/>
      <c r="B24" s="29" t="s">
        <v>16</v>
      </c>
      <c r="C24" s="8">
        <v>20</v>
      </c>
      <c r="D24" s="8" t="s">
        <v>17</v>
      </c>
      <c r="E24" s="9" t="s">
        <v>61</v>
      </c>
      <c r="F24" s="12" t="s">
        <v>62</v>
      </c>
      <c r="G24" s="8">
        <v>600</v>
      </c>
      <c r="H24" s="8"/>
      <c r="I24" s="11">
        <f t="shared" si="0"/>
        <v>600</v>
      </c>
      <c r="J24" s="19">
        <v>333.396209</v>
      </c>
      <c r="K24" s="16">
        <f t="shared" si="1"/>
        <v>0.555660348333333</v>
      </c>
      <c r="L24" s="18"/>
    </row>
    <row r="25" ht="23" customHeight="1" spans="1:12">
      <c r="A25" s="8"/>
      <c r="B25" s="8"/>
      <c r="C25" s="8"/>
      <c r="D25" s="8"/>
      <c r="E25" s="8"/>
      <c r="F25" s="8"/>
      <c r="G25" s="8">
        <f>SUM(G5:G24)</f>
        <v>16396.06</v>
      </c>
      <c r="H25" s="8"/>
      <c r="I25" s="8">
        <f>SUM(I5:I24)</f>
        <v>16396.06</v>
      </c>
      <c r="J25" s="8">
        <f>SUM(J5:J24)</f>
        <v>9817.859775</v>
      </c>
      <c r="K25" s="16">
        <f>SUM(K5:K24)/20</f>
        <v>0.47324287314791</v>
      </c>
      <c r="L25" s="8"/>
    </row>
  </sheetData>
  <mergeCells count="15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rintOptions horizontalCentered="1"/>
  <pageMargins left="0.751388888888889" right="0.554861111111111" top="0.196527777777778" bottom="0.196527777777778" header="0.0784722222222222" footer="0.0784722222222222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附件3部门整体运行监控情况统计表</vt:lpstr>
      <vt:lpstr>附件4项目绩效运行监控情况统计表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陈菲^ _^￥</cp:lastModifiedBy>
  <dcterms:created xsi:type="dcterms:W3CDTF">2022-01-13T09:26:00Z</dcterms:created>
  <dcterms:modified xsi:type="dcterms:W3CDTF">2024-09-06T03:28:19Z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2971A15CD3374E66A2951DC40B233C73_13</vt:lpwstr>
  </property>
  <property fmtid="{D5CDD505-2E9C-101B-9397-08002B2CF9AE}" pid="3" name="KSOProductBuildVer">
    <vt:lpwstr>2052-12.1.0.17857</vt:lpwstr>
  </property>
</Properties>
</file>