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7945" windowHeight="12375"/>
  </bookViews>
  <sheets>
    <sheet name="整体绩效" sheetId="2" r:id="rId1"/>
  </sheets>
  <definedNames>
    <definedName name="_xlnm._FilterDatabase" localSheetId="0" hidden="1">整体绩效!$A$1:$AA$186</definedName>
    <definedName name="_xlnm.Print_Area" localSheetId="0">整体绩效!$A$1:$R$94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1" i="2" l="1"/>
  <c r="T75" i="2"/>
  <c r="R75" i="2"/>
  <c r="T69" i="2"/>
  <c r="R69" i="2"/>
  <c r="T57" i="2"/>
  <c r="R57" i="2"/>
  <c r="T54" i="2"/>
  <c r="R54" i="2"/>
  <c r="T53" i="2"/>
  <c r="R53" i="2"/>
  <c r="R28" i="2"/>
  <c r="S8" i="2"/>
  <c r="Q8" i="2"/>
  <c r="P8" i="2"/>
  <c r="O8" i="2"/>
  <c r="N8" i="2"/>
  <c r="V7" i="2"/>
  <c r="S7" i="2"/>
  <c r="V6" i="2"/>
  <c r="S6" i="2"/>
  <c r="L6" i="2"/>
  <c r="V5" i="2"/>
  <c r="S5" i="2"/>
  <c r="Q5" i="2"/>
  <c r="L5" i="2"/>
  <c r="V4" i="2"/>
  <c r="S4" i="2"/>
</calcChain>
</file>

<file path=xl/sharedStrings.xml><?xml version="1.0" encoding="utf-8"?>
<sst xmlns="http://schemas.openxmlformats.org/spreadsheetml/2006/main" count="968" uniqueCount="387">
  <si>
    <t>部门整体支出绩效目标申报表</t>
  </si>
  <si>
    <t>2023年度东山街道办事处部门整体绩效自评表</t>
  </si>
  <si>
    <r>
      <rPr>
        <b/>
        <sz val="9"/>
        <rFont val="宋体"/>
        <family val="3"/>
        <charset val="134"/>
      </rPr>
      <t>填报日期：</t>
    </r>
    <r>
      <rPr>
        <sz val="9"/>
        <rFont val="宋体"/>
        <family val="3"/>
        <charset val="134"/>
      </rPr>
      <t xml:space="preserve">   2022年月日</t>
    </r>
  </si>
  <si>
    <t>单位：万元</t>
  </si>
  <si>
    <t xml:space="preserve"> </t>
  </si>
  <si>
    <t>部门(单位) 名称</t>
  </si>
  <si>
    <t>东山街道办事处</t>
  </si>
  <si>
    <t>单位名称：东山街道办事处                        填报日期：2024年4月26日</t>
  </si>
  <si>
    <t>得分</t>
  </si>
  <si>
    <t>比例</t>
  </si>
  <si>
    <t>填报人</t>
  </si>
  <si>
    <t>陈敬武</t>
  </si>
  <si>
    <t>联系电话</t>
  </si>
  <si>
    <t>单位名称</t>
  </si>
  <si>
    <t>执行</t>
  </si>
  <si>
    <t>部门总体资金 情况</t>
  </si>
  <si>
    <t>总体资金情况</t>
  </si>
  <si>
    <t>当年金额</t>
  </si>
  <si>
    <t>占比</t>
  </si>
  <si>
    <t>近两年收支金额</t>
  </si>
  <si>
    <t>基本支出总额</t>
  </si>
  <si>
    <t>项目支出总额</t>
  </si>
  <si>
    <t>产出</t>
  </si>
  <si>
    <t>2 0 2 1 年</t>
  </si>
  <si>
    <t>2022年</t>
  </si>
  <si>
    <t>预算执行情况（万元）</t>
  </si>
  <si>
    <t>预算数（A）</t>
  </si>
  <si>
    <t>执行数（B）</t>
  </si>
  <si>
    <t>执行率（B/A）</t>
  </si>
  <si>
    <t>效益</t>
  </si>
  <si>
    <t>收入构成</t>
  </si>
  <si>
    <t>财政拨款</t>
  </si>
  <si>
    <t>（20分）</t>
  </si>
  <si>
    <t>（20分*执行率）</t>
  </si>
  <si>
    <t>满意度</t>
  </si>
  <si>
    <t>财政专户管理资金</t>
  </si>
  <si>
    <t>部门整体支出总额</t>
  </si>
  <si>
    <t>单位资金</t>
  </si>
  <si>
    <t>年度绩效目标1：（27分）</t>
  </si>
  <si>
    <t>经费、公共服务办  运行经费、招商办  运行经费、公共管  理办运行经费、二  级单位运行经费、 社区运行经费、审  计经费、安全生产  工作经费、区域发  展办运行资金、党</t>
  </si>
  <si>
    <t>支出构成</t>
  </si>
  <si>
    <t>合   计</t>
  </si>
  <si>
    <t>人员类项目支出</t>
  </si>
  <si>
    <t>运转类项目支出</t>
  </si>
  <si>
    <t>特定目标类项目支出</t>
  </si>
  <si>
    <t>年度绩效指标1:</t>
  </si>
  <si>
    <t>一级指标</t>
  </si>
  <si>
    <t>二级指标</t>
  </si>
  <si>
    <t>三级指标</t>
  </si>
  <si>
    <t>年初目标值（A）</t>
  </si>
  <si>
    <t>实际完成值（B）</t>
  </si>
  <si>
    <t>产出指标（14分）</t>
  </si>
  <si>
    <t>数量指标（8分）</t>
  </si>
  <si>
    <t>普法宣传覆盖户数（1分）</t>
  </si>
  <si>
    <t>≥8000户</t>
  </si>
  <si>
    <t>＞8000户</t>
  </si>
  <si>
    <t>综治、信访、维稳 经费</t>
  </si>
  <si>
    <t>部门职能概述</t>
  </si>
  <si>
    <t>1、加强基层党建。落实基层党建工作责任制，统筹推进街道、社区(大队)区域化党建，加强非公有制经济组织和社会组织党建工作，实现党 的组织和工作全覆盖。2、统筹区域发展。统筹落实辖区发展的决策部署，参与辖区建设规划和公共服务设施布局，推动辖区健康、有序、可 持续发展。统筹城乡发展，实施精准扶贫，引领乡村振兴。推动新型城镇化建设。负责采集企业信息、服务驻区企业、优化投资环境、促进 项目发展等经济发展服务工作。3、组织公共服务。贯彻落实人社、民政、教育、文化、体育、卫生健康等领域相关政策法规，组织实施与居 民生活密切相关的各项公共服务。4、实施综合管理。对辖区内城市管理、人口管理、文明创建、住宅小区综合管理等地区性、综合性社会管 理工作，承担组织领导和综合协调职能，对农场实施有效管理。5、强化行政执法。在法定授权范围内相对集中行使辖区内城市管理等领域有 关行政处罚权以及与之相关的行政强制权和行政检查权。对辖区内各类执法等专业管理工作进行统筹协调，并组织开展群众监督和社会监督 。6、动员社会参与。动员辖区内各类单位、社会组织和居民等参与社会治理，整合辖区内各种社会力量为街道发展服务。7、维护公共安全 负责辖区平安建设、应急管理等有关工作，处理群众来信来访，反映社情民意，化解矛盾纠纷等。8、指导基层自治。指导社区居委会和业 主委员会建设，健全自治平台，组织居民和单位参与社区(大队)建设和管理。9、按规定承担全面从严治党、国家安全、意识形态、综治维稳、精神文明建设、安全生产、生态环境保护、保密等主体责任。10、完成法律、法规和规章规定的其他职责和上级交办的其他工作任务。11 、职能转变。把街道的工作重心转移到基层党组织建设上来，转移到公共管理、公共服务、公共安全上来，转移到为经济社会发展提供良好 环境上来。</t>
  </si>
  <si>
    <t>帮助困难群众家庭户数（1分）</t>
  </si>
  <si>
    <t>≥110户</t>
  </si>
  <si>
    <t>302户</t>
  </si>
  <si>
    <t>公共服务办运行经 费</t>
  </si>
  <si>
    <t>园区入驻企业数量（1分）</t>
  </si>
  <si>
    <t>≥28家</t>
  </si>
  <si>
    <t>31家</t>
  </si>
  <si>
    <t>招商办运行经费</t>
  </si>
  <si>
    <t>年度工作任务</t>
  </si>
  <si>
    <t>1、进一步夯实经济底盘，大力开展招商工作。力推动安誉家具二期、盛世经立、鑫源聚福、鑫三江都市田园综合体、110kV红星变电站等项 目建设，持续扶持太福制药、华一生物等工业企业技改，早日形成有效投资。</t>
  </si>
  <si>
    <t>园林绿化维护面积（1分）</t>
  </si>
  <si>
    <t>≥20000平方米</t>
  </si>
  <si>
    <t>23669㎡</t>
  </si>
  <si>
    <t>公共管理办运行经 费</t>
  </si>
  <si>
    <t>2、进一步推动乡村振兴发展。持续推动五小农田水利等农业基础设施项目建设，保障粮食安全和农产品供给。持续做好农产品品牌建设，打 造产、摘、游产业融合示范片区。</t>
  </si>
  <si>
    <t>党团职工服务社区(大队)的个数（1分）</t>
  </si>
  <si>
    <t>≥16个</t>
  </si>
  <si>
    <t>16个</t>
  </si>
  <si>
    <t>党团职工服务经费</t>
  </si>
  <si>
    <t>3、进一步做好民生保障。持续推进“擦亮小城镇”建设，进一步推进农村危房改造，切实加强村庄规划统一管理，建立农村人居环境设施管 护机制，建立健全城乡融合发展体制机制和政策体系；继续完善集镇基础设施和公共服务设施建设，提高生产与生活水平；加快推动集镇雨 污分流建设，进一步改善集镇人居环境，提升集镇生活品质和对外形象，增强集镇居民的“幸福指数”。</t>
  </si>
  <si>
    <t>上级交办的任务完成率（1分）</t>
  </si>
  <si>
    <t>财政所运行经费</t>
  </si>
  <si>
    <t>4、加强平安法治建设，稳保社会稳定大局。 一是深入推进网格化管理工作。二是深入开展矛盾纠纷排查调处工作。</t>
  </si>
  <si>
    <t>执法管辖范围（1分）</t>
  </si>
  <si>
    <t>≥64平方公里</t>
  </si>
  <si>
    <t>67.6平方公里</t>
  </si>
  <si>
    <t>综合执法中心经费</t>
  </si>
  <si>
    <t>项目支出情况</t>
  </si>
  <si>
    <t>项目名称</t>
  </si>
  <si>
    <t>支出项目类别</t>
  </si>
  <si>
    <t>项且</t>
  </si>
  <si>
    <t>项目本年度预算</t>
  </si>
  <si>
    <t>项目主要支出方向和用 途</t>
  </si>
  <si>
    <t>农民人均纯收入（1分）</t>
  </si>
  <si>
    <t>≥5%</t>
  </si>
  <si>
    <t>农业支出</t>
  </si>
  <si>
    <t>总预算</t>
  </si>
  <si>
    <t>质量指标（4分）</t>
  </si>
  <si>
    <t>审计程序合规性（1分）</t>
  </si>
  <si>
    <t>合规</t>
  </si>
  <si>
    <t>审计经费</t>
  </si>
  <si>
    <t>部门运行经费</t>
  </si>
  <si>
    <t>科室运转</t>
  </si>
  <si>
    <t>农垦养老保险</t>
  </si>
  <si>
    <t>职工“五险”</t>
  </si>
  <si>
    <t>招商引资专项资金</t>
  </si>
  <si>
    <t>扶持企业</t>
  </si>
  <si>
    <t>诉讼与仲裁案件胜诉结果（1分）</t>
  </si>
  <si>
    <t>≥90%</t>
  </si>
  <si>
    <t>区域发展办运行资 金</t>
  </si>
  <si>
    <t>红色物业补贴</t>
  </si>
  <si>
    <t>工资及物业服务</t>
  </si>
  <si>
    <t>经费使用合规性（1分）</t>
  </si>
  <si>
    <t>社区运行经费/二级 单位运行经费</t>
  </si>
  <si>
    <t>生活费及过渡费</t>
  </si>
  <si>
    <t>拆迁退地安置</t>
  </si>
  <si>
    <t>退役军人职业教育和技能培训合格率（1分）</t>
  </si>
  <si>
    <t>党员群众服务中心 经费</t>
  </si>
  <si>
    <t>小型修缮</t>
  </si>
  <si>
    <t>市政设施维护</t>
  </si>
  <si>
    <t>时效指标（2分）</t>
  </si>
  <si>
    <t>安全隐患整改及时率（1分）</t>
  </si>
  <si>
    <t>安全生产工作经费</t>
  </si>
  <si>
    <t>对社区事业的补贴</t>
  </si>
  <si>
    <t>大队社区运转</t>
  </si>
  <si>
    <t>对二级单位的补贴</t>
  </si>
  <si>
    <t>农场基层站所运转</t>
  </si>
  <si>
    <t>拆迁还建及规划建设费用</t>
  </si>
  <si>
    <t>拆迁补偿、村庄规划</t>
  </si>
  <si>
    <t>完成档案整理工作时间（0.5分）</t>
  </si>
  <si>
    <t>≤1年</t>
  </si>
  <si>
    <t>6个月</t>
  </si>
  <si>
    <t>党政办</t>
  </si>
  <si>
    <t>整体绩效总目 标</t>
  </si>
  <si>
    <t>长期目标(截止 年 )</t>
  </si>
  <si>
    <t>年度目标</t>
  </si>
  <si>
    <t>群众诉求协调及时性（0.5分）</t>
  </si>
  <si>
    <t>及时</t>
  </si>
  <si>
    <t>网格中心经费</t>
  </si>
  <si>
    <t>目标1:做好辖区内各单位及社区的日常工作，认真落实上级交办的任务，及时且合规发放资金，保障各单位正常运转；加强基层党组 织建设，增强基层党组织的凝聚力和向心力，发挥基层党组织引领  作用。</t>
  </si>
  <si>
    <t>目标1:全年普法宣传至少覆盖8000户，维护辖区平安稳定；帮助110户困难群众家庭，增强群众幸福感；园区入驻企业不少于28家，优化营商  环境；园林绿化维护面积不少于20000平方米，合规使用经费，保障二级 单位及社区事业单位正常运转，使群众满意度达95%以上；审计工作完成 率达100%,促进增收节支；及时整改安全隐患，减少人民群众及企业财产损失；诉讼与仲裁案件胜诉结果超过90%,保持国有资产保障增值保值；1年内及时完成档案整理工作，在储存信息、传承文化、服务当代、 垂鉴后世方面发挥作用；党团职工服务覆盖16个社区(大队),积极发挥基层党组织引领作用；做好上级交办的任务，保障各项工作正常开展；使退役军人职业教育和技能培训合格率达100%,营造拥军优属传统  宣传氛围；群众诉求及时协调，提升群众投诉案件办理质量；执法管辖 至少覆盖64平方公里，提升执法形象；使农民人均纯收入达到5%,全面  发展乡村振兴战略。</t>
  </si>
  <si>
    <t>效益指标（10分）</t>
  </si>
  <si>
    <t>经济效益指标（0.9分）</t>
  </si>
  <si>
    <t>人民群众及企业财产损失（0.9分）</t>
  </si>
  <si>
    <t>减少</t>
  </si>
  <si>
    <t>社会效益指标（9.1分）</t>
  </si>
  <si>
    <t>维护辖区平安稳定（0.7分）</t>
  </si>
  <si>
    <t>显著提升</t>
  </si>
  <si>
    <t>增强群众幸福感（0.7分）</t>
  </si>
  <si>
    <t>增强</t>
  </si>
  <si>
    <t>营商环境（0.7分）</t>
  </si>
  <si>
    <t>不断优化</t>
  </si>
  <si>
    <t>促进增收节支（0.7分）</t>
  </si>
  <si>
    <t>促进</t>
  </si>
  <si>
    <t>国有资产保障程度（0.7分）</t>
  </si>
  <si>
    <t>增值保值</t>
  </si>
  <si>
    <t>储存信息、传承文化、服务当代、垂鉴后世方面（0.7分）</t>
  </si>
  <si>
    <t>发挥作用</t>
  </si>
  <si>
    <t>目标2:做好社保缴纳工作，为职工提供保险保障，促进社会保险事 业的发展；对符合政策的企业，按照相关文件给与一定扶持，实现辖区税收收入，调动企业生产积极性，保障企业发展正常运转；做好基础设施维修维护工作，24小时内及时响应，保障设施及设备正 常运行，有效改善小区生态环境。</t>
  </si>
  <si>
    <t>目标2:参保人数至少达1649人，为职工提供保险保障，促进社会保险事 业的发展；新增入驻企业不少于221家，完成公共财政总收入不低于58422万元，调动企业生产积极性，使企业满意度达95%以上；保障设施 及设备正常运行，24小时内及时响应维修维护，提升居民幸福指数，有 效改善小区生态环境。</t>
  </si>
  <si>
    <t>发挥基层党组织引领作用（0.7分）</t>
  </si>
  <si>
    <t>明显发挥</t>
  </si>
  <si>
    <t>保障各项工作正常开展（0.7分）</t>
  </si>
  <si>
    <t>基本保障</t>
  </si>
  <si>
    <t>良好</t>
  </si>
  <si>
    <t>提升群众投诉案件办理质量（0.7分）</t>
  </si>
  <si>
    <t>有所提升</t>
  </si>
  <si>
    <t>目标3:做好生活费、过渡费及拆迁还建补偿费用发放工作，严格审核补偿发放对象发放资格，按时发放资金，维护社会稳定，提升政 府公信力；完善基础设施，项目及时完工，质量验收合格，提升城市面貌，建设“大美东山”;完成村庄规划编制工作，提升乡村发 展空间。</t>
  </si>
  <si>
    <t>目标3:至少发放3人过渡费、1698人生活费，严格审核补偿发放对象发放资格，按时发放资金，维护社会稳定，提升政府公信力；小型修缮项  目及时完工，质量验收合格，改善居民环境，提升城市面貌；在一年内 至少完成10个大队村湾规划，提升乡村发展空间，使村民满意度达95%以 上。</t>
  </si>
  <si>
    <t>提升执法形象（0.7分）</t>
  </si>
  <si>
    <t>二级单位运转（0.7分）</t>
  </si>
  <si>
    <t>保障正常运转</t>
  </si>
  <si>
    <t>二级单位运行经费</t>
  </si>
  <si>
    <t>乡村振兴战略（0.7分）</t>
  </si>
  <si>
    <t>全面发展</t>
  </si>
  <si>
    <t>满意度指标（3分）</t>
  </si>
  <si>
    <t>服务对象满意 度指标（3分）</t>
  </si>
  <si>
    <t>群众满意度（3分）</t>
  </si>
  <si>
    <t>≥95%</t>
  </si>
  <si>
    <t>＞95%</t>
  </si>
  <si>
    <t>公共管理办运行经 费/社区运行经费</t>
  </si>
  <si>
    <t>长期目标1:</t>
  </si>
  <si>
    <t>做好辖区内各单位及社区的日常工作，认真落实上级交办的任务，及时且合规发放资金，保障各单位正常运转；加强基层党组织建设，增强 基层党组织的凝聚力和向心力，发挥基层党组织引领作用。</t>
  </si>
  <si>
    <t>年度绩效目标2：（26分）</t>
  </si>
  <si>
    <t>参保人数至少达1649人，为职工提供保险保障，促进社会保险事业的发展；新增入驻企业不少于221家，完成公共财政总收入不低于58422万元，调动企业生产积极性，使企业满意度达95%以上；保障设施及设备正常运行，24小时内及时响应维修维护，提升居民幸福指数，有效改善小区生态环境。</t>
  </si>
  <si>
    <t>农垦养老保险、企 业发展金、东山红 色物业经费</t>
  </si>
  <si>
    <t>长期绩效指标1:</t>
  </si>
  <si>
    <t>指标值</t>
  </si>
  <si>
    <t>指标值确定依据</t>
  </si>
  <si>
    <t>产出指标</t>
  </si>
  <si>
    <t>数量指标</t>
  </si>
  <si>
    <t>普法宣传完成率</t>
  </si>
  <si>
    <t>计划标准</t>
  </si>
  <si>
    <t>困难群众家庭帮助完成率</t>
  </si>
  <si>
    <t>年度绩效指标2:</t>
  </si>
  <si>
    <t>园区入驻企业完成率</t>
  </si>
  <si>
    <t>产出指标（13分）</t>
  </si>
  <si>
    <t>数量指标（7分）</t>
  </si>
  <si>
    <t>参保人数（4分）</t>
  </si>
  <si>
    <t>≥1649人</t>
  </si>
  <si>
    <t>1221人</t>
  </si>
  <si>
    <t xml:space="preserve">农垦养老保险 </t>
  </si>
  <si>
    <t>园林绿化维护完成率</t>
  </si>
  <si>
    <t>公共管理办运行经</t>
  </si>
  <si>
    <t>新增入驻企业数量（3分）</t>
  </si>
  <si>
    <t>221家</t>
  </si>
  <si>
    <t>128家</t>
  </si>
  <si>
    <t>企业发展金</t>
  </si>
  <si>
    <t>经费拨付社区(大队)覆盖率</t>
  </si>
  <si>
    <t>质量指标（3分）</t>
  </si>
  <si>
    <t>保障设施及设备运行（3分）</t>
  </si>
  <si>
    <t>正常运行</t>
  </si>
  <si>
    <t>东山红色物业经费</t>
  </si>
  <si>
    <t>上级交办的任务完成率</t>
  </si>
  <si>
    <t>时效指标（3分）</t>
  </si>
  <si>
    <t>维修维护响应时间（3分）</t>
  </si>
  <si>
    <t>≤24h</t>
  </si>
  <si>
    <t>执法管辖覆盖率</t>
  </si>
  <si>
    <t>经济效益指标（2分）</t>
  </si>
  <si>
    <t>完成公共财政总收入（2分）</t>
  </si>
  <si>
    <t>58422万元</t>
  </si>
  <si>
    <t>56624万元</t>
  </si>
  <si>
    <t>农民人均纯收入</t>
  </si>
  <si>
    <t>质量指标</t>
  </si>
  <si>
    <t>审计程序合规性</t>
  </si>
  <si>
    <t>社会效益指标（6分）</t>
  </si>
  <si>
    <t>职工应享受的基本权益（2分）</t>
  </si>
  <si>
    <t>得到保障</t>
  </si>
  <si>
    <t>诉讼与仲裁案件胜诉结果</t>
  </si>
  <si>
    <t>促进社会保险事业的发展（2分）</t>
  </si>
  <si>
    <t>经费使用合规性</t>
  </si>
  <si>
    <t>调动企业生产积极性（2分）</t>
  </si>
  <si>
    <t>退役军人职业教育和技能培训合格率</t>
  </si>
  <si>
    <t>生态效益指标（2分）</t>
  </si>
  <si>
    <t>改善小区生态环境（2分）</t>
  </si>
  <si>
    <t>时效指标</t>
  </si>
  <si>
    <t>安全隐患整改及时率</t>
  </si>
  <si>
    <t>服务对象满意度指标（3分）</t>
  </si>
  <si>
    <t>企业满意度（3分）</t>
  </si>
  <si>
    <t>完成档案整理工作时间</t>
  </si>
  <si>
    <t>年度绩效目标3：（27分）</t>
  </si>
  <si>
    <t>至少发放3人过渡费、1698人生活费，严格审核补偿发放对象发放资格，按时发放资金，维护社会稳定，提升政府公信力；小型修缮项目及时 完工，质量验收合格，改善居民环境，提升城市面貌；在一年内至少完成10个大队村湾规划，提升乡村发展空间，使村民满意度达95%以上。</t>
  </si>
  <si>
    <t>拆迁过渡费及退地 生活费、小型修缮 拆迁还建费、集镇及村湾规划费</t>
  </si>
  <si>
    <t>群众诉求协调及时性</t>
  </si>
  <si>
    <t>效益指标</t>
  </si>
  <si>
    <t>经济效益指标</t>
  </si>
  <si>
    <t>人民群众及企业财产损失</t>
  </si>
  <si>
    <t>社会效益指标</t>
  </si>
  <si>
    <t>维护辖区平安稳定</t>
  </si>
  <si>
    <t>增强群众幸福感</t>
  </si>
  <si>
    <t>年度绩效指标3:</t>
  </si>
  <si>
    <t>营商环境</t>
  </si>
  <si>
    <t>数量指标（5分）</t>
  </si>
  <si>
    <t>生活费发放人数（2分）</t>
  </si>
  <si>
    <t>≥1698人</t>
  </si>
  <si>
    <t>1665人</t>
  </si>
  <si>
    <t>拆迁过渡费及退地 生活费</t>
  </si>
  <si>
    <t>促进增收节支</t>
  </si>
  <si>
    <t>≥3人</t>
  </si>
  <si>
    <t>国有资产保障程度</t>
  </si>
  <si>
    <t>有效保障</t>
  </si>
  <si>
    <t>村庄规划覆盖数量（1分）</t>
  </si>
  <si>
    <t>≥10个大队</t>
  </si>
  <si>
    <t>集镇及村湾规划费</t>
  </si>
  <si>
    <t>储存信息、传承文化、服务当代、垂 鉴后世方面</t>
  </si>
  <si>
    <t>项目质量验收（2分）</t>
  </si>
  <si>
    <t>合格</t>
  </si>
  <si>
    <t>发挥基层党组织引领作用</t>
  </si>
  <si>
    <t>补偿发放对象合规性（2分）</t>
  </si>
  <si>
    <t>拆迁还建费</t>
  </si>
  <si>
    <t>保障各项工作正常开展</t>
  </si>
  <si>
    <t>时效指标（4分）</t>
  </si>
  <si>
    <t>项目完工及时性（2分）</t>
  </si>
  <si>
    <t>营造拥军优属传统宣传氛围</t>
  </si>
  <si>
    <t>发放及时性（2分）</t>
  </si>
  <si>
    <t>存在预发及滞后发</t>
  </si>
  <si>
    <t>提升群众投诉案件办理质量</t>
  </si>
  <si>
    <t>社会效益指标（7.5分）</t>
  </si>
  <si>
    <t>提升政府公信力（2.5分）</t>
  </si>
  <si>
    <t>有效提升</t>
  </si>
  <si>
    <t>拆迁过渡费及退地 生活费/拆迁还建费</t>
  </si>
  <si>
    <t>提升执法形象</t>
  </si>
  <si>
    <t>社会稳定（2.5分）</t>
  </si>
  <si>
    <t>保持稳定</t>
  </si>
  <si>
    <t>二级单位运转</t>
  </si>
  <si>
    <t>乡村发展（2.5分）</t>
  </si>
  <si>
    <t>提升空间</t>
  </si>
  <si>
    <t>乡村振兴战略</t>
  </si>
  <si>
    <t>生态效益指标（2.5分）</t>
  </si>
  <si>
    <t>城市面貌提升（2.5分）</t>
  </si>
  <si>
    <t>提升</t>
  </si>
  <si>
    <t>满意度指标</t>
  </si>
  <si>
    <t>服务对象满意 度指标</t>
  </si>
  <si>
    <t>群众满意度</t>
  </si>
  <si>
    <t>满意度指标（4分）</t>
  </si>
  <si>
    <t>服务对象满意度指标（4分）</t>
  </si>
  <si>
    <t>村民满意率（4分）</t>
  </si>
  <si>
    <t>长期目标2:</t>
  </si>
  <si>
    <t>农是养老保险、企业发展全、东山红色物业还费</t>
  </si>
  <si>
    <t>总分</t>
  </si>
  <si>
    <t>偏差大或目标未完成原因分析</t>
  </si>
  <si>
    <t>1、2023年因财政资金到位不及时，部分项目延迟至2024年支付例如企业发展金，部分项目因资金问题未实施例如八支沟五四段的护栏。
2、退地生活费与拆迁过渡费为不同的预算项目，未分别编制预算绩效目标申报表。
3、存在指标混用的情况，例如：存在使用农垦养老保险项目资金支付二级单位运行经费45万，使用财政所运行经费支付退地生活费。
4、指标“发放及时性”目标值“每月发放”不正确，发放的退地人员生活费包括每三年一周期发放、每年发放、每季度发放、每月发放四种方式，应改为“及时”。“农民人均纯收入≥5%”指标设置表述不清晰，应为“农民人均纯收入增长≥5%”，在经济形式整体下滑的情况下，5%增长率可实现性难度过大。</t>
  </si>
  <si>
    <t>长期绩效指标2:</t>
  </si>
  <si>
    <t>指标信</t>
  </si>
  <si>
    <t>职工社保数纳完成率</t>
  </si>
  <si>
    <t>农展养老保险</t>
  </si>
  <si>
    <t>改进措施及结果应用方案</t>
  </si>
  <si>
    <t>1、加强绩效运行监控，对于因政策变化、突发事件等客观因素导致预算执行进度缓慢或预计无法实现绩效目标的及时按程序调减预算，并同步调整绩效目标。纠正预算执行偏差，切实提高部门预算收支管理水平。
2、准确理解政策文件，合理编制预算，设置绩效指标值，根据项目历年指标完成情况，开展相关的数据分析，深入挖掘项目实施效益，增强绩效目标及指标设置的科学合理性，为项目后期绩效考核工作提供科学合理的考核标准。加强补助标准合规性审核，确保退地生活费的准确发放。
3、严格按照项目资金使用用途确保项目预算资金专款专用。
4、建立健全绩效目标指标体系。根据自身项目特点，指标值设置需具有挑战性和适当压力性，同时还要考虑评价的可操作性。</t>
  </si>
  <si>
    <t>新增入驻企业完成率</t>
  </si>
  <si>
    <t>企业发展全</t>
  </si>
  <si>
    <t>保障设施及设各运行</t>
  </si>
  <si>
    <t>单位主要负责人签批意见</t>
  </si>
  <si>
    <t>签名：               
         年      月      日</t>
  </si>
  <si>
    <t>绘修绘护响应时间</t>
  </si>
  <si>
    <t>公共财政总收入</t>
  </si>
  <si>
    <t>达成目标</t>
  </si>
  <si>
    <t>职工享受的基本权益</t>
  </si>
  <si>
    <t>农是养老保险</t>
  </si>
  <si>
    <t>词动企业生产积极性</t>
  </si>
  <si>
    <t>生态效益指标</t>
  </si>
  <si>
    <t>改善小区生态环境</t>
  </si>
  <si>
    <t>企业满意度</t>
  </si>
  <si>
    <t>长期目标3:</t>
  </si>
  <si>
    <t>拆迁过波费及退地 生活费、拆迁还建 费、小型修躇、集 短及材滴机创费</t>
  </si>
  <si>
    <t>长期绩效指标3:</t>
  </si>
  <si>
    <t>生活费发放完成率</t>
  </si>
  <si>
    <t>拆迁过波费及退地</t>
  </si>
  <si>
    <t>过渡费发放完成率</t>
  </si>
  <si>
    <t>村庄规划完成率</t>
  </si>
  <si>
    <t>项目质量验收</t>
  </si>
  <si>
    <t>小型修皓</t>
  </si>
  <si>
    <t>补偿发放对象合规性</t>
  </si>
  <si>
    <t>项目完工及时性</t>
  </si>
  <si>
    <t>发放及时性</t>
  </si>
  <si>
    <t>拆迁过波费及退地 生活费</t>
  </si>
  <si>
    <t>社会稳定</t>
  </si>
  <si>
    <t>拆迁过波费及退地 生活费/拆迁还建费</t>
  </si>
  <si>
    <t>提升政府公信力</t>
  </si>
  <si>
    <t>有效提开</t>
  </si>
  <si>
    <t>乡村发展</t>
  </si>
  <si>
    <t>坡市面貌提升</t>
  </si>
  <si>
    <t>小型移结</t>
  </si>
  <si>
    <t>服务对象满意度</t>
  </si>
  <si>
    <t>村民满意度</t>
  </si>
  <si>
    <t>年度目标1:</t>
  </si>
  <si>
    <t>近两年指标值</t>
  </si>
  <si>
    <t>预期当年实现值</t>
  </si>
  <si>
    <r>
      <rPr>
        <u/>
        <sz val="7.5"/>
        <rFont val="宋体"/>
        <family val="3"/>
        <charset val="134"/>
      </rPr>
      <t>前</t>
    </r>
    <r>
      <rPr>
        <sz val="7.5"/>
        <rFont val="宋体"/>
        <family val="3"/>
        <charset val="134"/>
      </rPr>
      <t xml:space="preserve"> 年</t>
    </r>
  </si>
  <si>
    <t>上    年</t>
  </si>
  <si>
    <t>普法宣传覆盖户数</t>
  </si>
  <si>
    <t>/</t>
  </si>
  <si>
    <t>帮助困难群众家庭户数</t>
  </si>
  <si>
    <t>园区入驻企业数量</t>
  </si>
  <si>
    <t>园林绿化维护面积</t>
  </si>
  <si>
    <t>党团职工服务社区(大队)的个数</t>
  </si>
  <si>
    <t>执法管辖范围</t>
  </si>
  <si>
    <t>年度目标2:</t>
  </si>
  <si>
    <r>
      <rPr>
        <sz val="9"/>
        <rFont val="宋体"/>
        <family val="3"/>
        <charset val="134"/>
      </rPr>
      <t>年度绩效指标</t>
    </r>
    <r>
      <rPr>
        <sz val="9"/>
        <rFont val="Arial"/>
        <family val="2"/>
      </rPr>
      <t>2:</t>
    </r>
  </si>
  <si>
    <t>前年</t>
  </si>
  <si>
    <t>上_年</t>
  </si>
  <si>
    <t>参保人数</t>
  </si>
  <si>
    <t>农垦养老保险 企业发展金</t>
  </si>
  <si>
    <t>新增入驻企业数量</t>
  </si>
  <si>
    <t>700家</t>
  </si>
  <si>
    <t>保障设施及设备运行</t>
  </si>
  <si>
    <t>维修维护响应时间</t>
  </si>
  <si>
    <t>完成公共财政总收入</t>
  </si>
  <si>
    <t>26296万元</t>
  </si>
  <si>
    <t>职工应享受的基本权益</t>
  </si>
  <si>
    <t>促进社会保险事业的发展</t>
  </si>
  <si>
    <t>调动企业生产积极性</t>
  </si>
  <si>
    <t>年度目标3:</t>
  </si>
  <si>
    <r>
      <rPr>
        <sz val="10.5"/>
        <rFont val="宋体"/>
        <family val="3"/>
        <charset val="134"/>
      </rPr>
      <t>年度绩效指标3</t>
    </r>
    <r>
      <rPr>
        <sz val="10.5"/>
        <rFont val="Arial"/>
        <family val="2"/>
      </rPr>
      <t>:</t>
    </r>
  </si>
  <si>
    <t>前   年</t>
  </si>
  <si>
    <t>生活费发放人数</t>
  </si>
  <si>
    <t>村庄规划覆盖数量</t>
  </si>
  <si>
    <t>完成验收</t>
  </si>
  <si>
    <t>城市面貌提升</t>
  </si>
  <si>
    <t>村民满意率</t>
  </si>
  <si>
    <t>做好社保缴纳工作，为职工提供保险保障，促进社会保险事业的发展：对符合政策的企业，按照相关文件始与一定扶持，实现辖区税收收入，词动企业生产积极性，保障企业发展正常运转；做好基础设施维修维护工作，24小时内及时响应，保障设施及设备正常运行，有效改善小区生态环境。</t>
    <phoneticPr fontId="29" type="noConversion"/>
  </si>
  <si>
    <t>促进社会保险事业的发展</t>
    <phoneticPr fontId="29" type="noConversion"/>
  </si>
  <si>
    <t>全年普法宣传至少覆盖8000户，维护辖区平安稳定；帮助110户困难群众家庭，增强群众幸福感；园区入驻企业不少于28家，优化营商环境； 园林绿化维护面积不少于20000平方米，合规使用经费，保障二级单位及社区事业单位正常运转，使群众满意度达95%以上；审计工作完成率达100%,促进增收节支；及时整改安全隐患，减少人民群众及企业财产损失；诉讼与仲裁案件胜诉结果超过90%,保持国有资产保障增值保值；1年内及时完成档案整理工作，在储存信息、传承文化、服务当代、垂鉴后世方面发挥作用；党团职工服务覆盖16个社区(大队),积极发挥基层党组织引领作用；做好上级交办的任务，保障各项工作正常开展；使退役军人职业教育和技能培训合格率达100%,营造拥军优属传 统宣传氛围；群众诉求及时协调，提升群众投诉案件办理质量；执法管辖至少覆盖64平方公里，提升执法形象；使农民人均纯收入达到5%,全面发展乡村振兴战略</t>
    <phoneticPr fontId="29" type="noConversion"/>
  </si>
  <si>
    <t>全年普法宣传至少覆盖8000户，维护辖区平安稳定；帮助110户困难群众家庭，增强群众幸福感；园区入驻企业不少于28家，优化营商环境； 园林绿化维护面积不少于20000平方米，合规使用经费，保障二级单位及社区事业单位正常运转，使群众满意度达95%以上；审计工作完成率达100%,促进增收节支；及时整改安全隐患，减少人民群众及企业财产损失；诉讼与仲裁案件胜诉结果超过90%,保持国有资产保障增值保值；1年内及时完成档案整理工作，在储存信息、传承文化、服务当代、垂鉴后世方面发挥作用；党团职工服务覆盖16个社区(大队),积极发挥基层党组织引领作用；做好上级交办的任务，保障各项工作正常开展；使退役军人职业教育和技能培训合格率达100%,营造拥军优属传 统宣传氛围；群众诉求及时协调，提升群众投诉案件办理质量；执法管辖至少覆盖64平方公里，提升执法形象；使农民人均纯收入达到5%,全面发展乡村振兴战略</t>
    <phoneticPr fontId="29" type="noConversion"/>
  </si>
  <si>
    <t>营造拥军优属传统宣传氛围</t>
    <phoneticPr fontId="29" type="noConversion"/>
  </si>
  <si>
    <t>营造拥军优属传统宣传氛围（0.7分）</t>
    <phoneticPr fontId="29" type="noConversion"/>
  </si>
  <si>
    <t>过渡费发放人数（2分）</t>
  </si>
  <si>
    <t>过渡费发放人数</t>
  </si>
  <si>
    <t>做好生活费、过渡费及拆迁还建补借费用发放工作。严格审核补偿发放对象发放资格，按时发放资金，维护社会稳定，提升政府公信力；完善基础设施。项目及时完工，质量验收合格，提升城市面貌，建设“大荧东山”:完成村庄规划编制工作，提升乡村发展空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</si>
</sst>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30">
    <font>
      <sz val="11"/>
      <color theme="1"/>
      <name val="宋体"/>
      <charset val="134"/>
      <scheme val="minor"/>
    </font>
    <font>
      <sz val="11"/>
      <name val="宋体"/>
      <charset val="134"/>
      <scheme val="minor"/>
    </font>
    <font>
      <sz val="11.5"/>
      <name val="宋体"/>
      <charset val="134"/>
    </font>
    <font>
      <b/>
      <sz val="9"/>
      <name val="宋体"/>
      <charset val="134"/>
    </font>
    <font>
      <sz val="10.5"/>
      <name val="Arial"/>
      <family val="2"/>
    </font>
    <font>
      <sz val="9"/>
      <name val="宋体"/>
      <charset val="134"/>
    </font>
    <font>
      <sz val="9"/>
      <name val="Arial"/>
      <family val="2"/>
    </font>
    <font>
      <sz val="10"/>
      <name val="Arial"/>
      <family val="2"/>
    </font>
    <font>
      <sz val="9.5"/>
      <name val="Arial"/>
      <family val="2"/>
    </font>
    <font>
      <sz val="8.5"/>
      <name val="宋体"/>
      <charset val="134"/>
    </font>
    <font>
      <sz val="7.5"/>
      <name val="宋体"/>
      <charset val="134"/>
    </font>
    <font>
      <sz val="22"/>
      <name val="方正小标宋简体"/>
      <charset val="134"/>
    </font>
    <font>
      <sz val="20"/>
      <name val="方正小标宋简体"/>
      <charset val="134"/>
    </font>
    <font>
      <sz val="12"/>
      <name val="楷体_GB2312"/>
      <charset val="134"/>
    </font>
    <font>
      <sz val="12"/>
      <name val="宋体"/>
      <family val="3"/>
      <charset val="134"/>
    </font>
    <font>
      <sz val="12"/>
      <name val="宋体"/>
      <family val="3"/>
      <charset val="134"/>
      <scheme val="minor"/>
    </font>
    <font>
      <sz val="7"/>
      <name val="Arial"/>
      <family val="2"/>
    </font>
    <font>
      <sz val="16"/>
      <name val="宋体"/>
      <family val="3"/>
      <charset val="134"/>
      <scheme val="minor"/>
    </font>
    <font>
      <sz val="16"/>
      <color theme="1"/>
      <name val="楷体"/>
      <family val="3"/>
      <charset val="134"/>
    </font>
    <font>
      <sz val="14"/>
      <name val="宋体"/>
      <family val="3"/>
      <charset val="134"/>
      <scheme val="minor"/>
    </font>
    <font>
      <u/>
      <sz val="7.5"/>
      <name val="宋体"/>
      <family val="3"/>
      <charset val="134"/>
    </font>
    <font>
      <sz val="10.5"/>
      <color theme="1"/>
      <name val="宋体"/>
      <family val="3"/>
      <charset val="134"/>
    </font>
    <font>
      <sz val="10.5"/>
      <name val="宋体"/>
      <family val="3"/>
      <charset val="134"/>
    </font>
    <font>
      <sz val="6.5"/>
      <name val="Arial"/>
      <family val="2"/>
    </font>
    <font>
      <b/>
      <sz val="7.5"/>
      <name val="宋体"/>
      <family val="3"/>
      <charset val="134"/>
    </font>
    <font>
      <sz val="11"/>
      <color theme="1"/>
      <name val="宋体"/>
      <family val="3"/>
      <charset val="134"/>
      <scheme val="minor"/>
    </font>
    <font>
      <b/>
      <sz val="9"/>
      <name val="宋体"/>
      <family val="3"/>
      <charset val="134"/>
    </font>
    <font>
      <sz val="9"/>
      <name val="宋体"/>
      <family val="3"/>
      <charset val="134"/>
    </font>
    <font>
      <sz val="7.5"/>
      <name val="宋体"/>
      <family val="3"/>
      <charset val="134"/>
    </font>
    <font>
      <sz val="9"/>
      <name val="宋体"/>
      <family val="3"/>
      <charset val="134"/>
      <scheme val="minor"/>
    </font>
  </fonts>
  <fills count="2">
    <fill>
      <patternFill patternType="none"/>
    </fill>
    <fill>
      <patternFill patternType="gray125"/>
    </fill>
  </fills>
  <borders count="5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auto="1"/>
      </bottom>
      <diagonal/>
    </border>
    <border>
      <left style="medium">
        <color rgb="FF000000"/>
      </left>
      <right style="medium">
        <color rgb="FF000000"/>
      </right>
      <top style="medium">
        <color auto="1"/>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auto="1"/>
      </left>
      <right style="medium">
        <color rgb="FF000000"/>
      </right>
      <top style="medium">
        <color rgb="FF000000"/>
      </top>
      <bottom/>
      <diagonal/>
    </border>
    <border>
      <left style="medium">
        <color auto="1"/>
      </left>
      <right style="medium">
        <color rgb="FF000000"/>
      </right>
      <top/>
      <bottom/>
      <diagonal/>
    </border>
    <border>
      <left style="medium">
        <color auto="1"/>
      </left>
      <right style="medium">
        <color rgb="FF000000"/>
      </right>
      <top/>
      <bottom style="medium">
        <color auto="1"/>
      </bottom>
      <diagonal/>
    </border>
    <border>
      <left style="medium">
        <color auto="1"/>
      </left>
      <right/>
      <top style="medium">
        <color rgb="FF000000"/>
      </top>
      <bottom style="medium">
        <color auto="1"/>
      </bottom>
      <diagonal/>
    </border>
    <border>
      <left/>
      <right/>
      <top style="medium">
        <color rgb="FF000000"/>
      </top>
      <bottom style="medium">
        <color auto="1"/>
      </bottom>
      <diagonal/>
    </border>
    <border>
      <left/>
      <right style="medium">
        <color auto="1"/>
      </right>
      <top style="medium">
        <color rgb="FF000000"/>
      </top>
      <bottom style="medium">
        <color auto="1"/>
      </bottom>
      <diagonal/>
    </border>
    <border>
      <left style="medium">
        <color rgb="FF000000"/>
      </left>
      <right/>
      <top style="medium">
        <color auto="1"/>
      </top>
      <bottom/>
      <diagonal/>
    </border>
    <border>
      <left/>
      <right/>
      <top style="medium">
        <color auto="1"/>
      </top>
      <bottom/>
      <diagonal/>
    </border>
    <border>
      <left/>
      <right style="medium">
        <color rgb="FF000000"/>
      </right>
      <top style="medium">
        <color auto="1"/>
      </top>
      <bottom/>
      <diagonal/>
    </border>
    <border>
      <left/>
      <right style="medium">
        <color auto="1"/>
      </right>
      <top style="medium">
        <color auto="1"/>
      </top>
      <bottom/>
      <diagonal/>
    </border>
    <border>
      <left/>
      <right style="medium">
        <color auto="1"/>
      </right>
      <top/>
      <bottom/>
      <diagonal/>
    </border>
    <border>
      <left style="medium">
        <color rgb="FF000000"/>
      </left>
      <right/>
      <top/>
      <bottom style="medium">
        <color auto="1"/>
      </bottom>
      <diagonal/>
    </border>
    <border>
      <left/>
      <right/>
      <top/>
      <bottom style="medium">
        <color auto="1"/>
      </bottom>
      <diagonal/>
    </border>
    <border>
      <left/>
      <right style="medium">
        <color rgb="FF000000"/>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rgb="FF000000"/>
      </left>
      <right/>
      <top style="medium">
        <color auto="1"/>
      </top>
      <bottom style="medium">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auto="1"/>
      </top>
      <bottom style="medium">
        <color auto="1"/>
      </bottom>
      <diagonal/>
    </border>
    <border>
      <left style="medium">
        <color rgb="FF000000"/>
      </left>
      <right/>
      <top style="medium">
        <color auto="1"/>
      </top>
      <bottom style="medium">
        <color rgb="FF000000"/>
      </bottom>
      <diagonal/>
    </border>
    <border>
      <left/>
      <right/>
      <top style="medium">
        <color auto="1"/>
      </top>
      <bottom style="medium">
        <color rgb="FF000000"/>
      </bottom>
      <diagonal/>
    </border>
    <border>
      <left/>
      <right style="medium">
        <color rgb="FF000000"/>
      </right>
      <top style="medium">
        <color auto="1"/>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auto="1"/>
      </bottom>
      <diagonal/>
    </border>
    <border>
      <left style="medium">
        <color rgb="FF000000"/>
      </left>
      <right style="medium">
        <color auto="1"/>
      </right>
      <top style="medium">
        <color rgb="FF000000"/>
      </top>
      <bottom style="medium">
        <color rgb="FF000000"/>
      </bottom>
      <diagonal/>
    </border>
    <border>
      <left style="medium">
        <color rgb="FF000000"/>
      </left>
      <right style="medium">
        <color auto="1"/>
      </right>
      <top style="medium">
        <color rgb="FF000000"/>
      </top>
      <bottom/>
      <diagonal/>
    </border>
    <border>
      <left style="medium">
        <color rgb="FF000000"/>
      </left>
      <right style="medium">
        <color auto="1"/>
      </right>
      <top/>
      <bottom style="medium">
        <color auto="1"/>
      </bottom>
      <diagonal/>
    </border>
    <border>
      <left style="medium">
        <color rgb="FF000000"/>
      </left>
      <right style="medium">
        <color auto="1"/>
      </right>
      <top/>
      <bottom style="medium">
        <color rgb="FF000000"/>
      </bottom>
      <diagonal/>
    </border>
  </borders>
  <cellStyleXfs count="2">
    <xf numFmtId="0" fontId="0" fillId="0" borderId="0">
      <alignment vertical="center"/>
    </xf>
    <xf numFmtId="9" fontId="25" fillId="0" borderId="0" applyFont="0" applyFill="0" applyBorder="0" applyAlignment="0" applyProtection="0">
      <alignment vertical="center"/>
    </xf>
  </cellStyleXfs>
  <cellXfs count="183">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9" fontId="5"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4" fontId="5" fillId="0" borderId="2"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9" fontId="10" fillId="0" borderId="2" xfId="0" applyNumberFormat="1" applyFont="1" applyFill="1" applyBorder="1" applyAlignment="1">
      <alignment horizontal="left" vertical="center" wrapText="1"/>
    </xf>
    <xf numFmtId="0" fontId="12" fillId="0" borderId="0" xfId="0" applyFont="1" applyFill="1" applyAlignment="1">
      <alignment horizontal="justify" vertical="center" indent="2"/>
    </xf>
    <xf numFmtId="0" fontId="13" fillId="0" borderId="0" xfId="0" applyFont="1" applyFill="1" applyAlignment="1">
      <alignment horizontal="left" vertical="center"/>
    </xf>
    <xf numFmtId="0" fontId="14" fillId="0" borderId="32" xfId="0" applyFont="1" applyFill="1" applyBorder="1" applyAlignment="1">
      <alignment horizontal="center" vertical="center" wrapText="1"/>
    </xf>
    <xf numFmtId="43" fontId="14" fillId="0" borderId="32" xfId="0" applyNumberFormat="1" applyFont="1" applyFill="1" applyBorder="1" applyAlignment="1">
      <alignment horizontal="center" vertical="center" wrapText="1"/>
    </xf>
    <xf numFmtId="10" fontId="14" fillId="0" borderId="32" xfId="1" applyNumberFormat="1" applyFont="1" applyFill="1" applyBorder="1" applyAlignment="1">
      <alignment horizontal="center" vertical="center" wrapText="1"/>
    </xf>
    <xf numFmtId="0" fontId="14" fillId="0" borderId="32" xfId="0" applyFont="1" applyFill="1" applyBorder="1" applyAlignment="1">
      <alignment vertical="center" wrapText="1"/>
    </xf>
    <xf numFmtId="0" fontId="14" fillId="0" borderId="32" xfId="0" applyFont="1" applyFill="1" applyBorder="1" applyAlignment="1">
      <alignment horizontal="left" vertical="center" wrapText="1"/>
    </xf>
    <xf numFmtId="9" fontId="14" fillId="0" borderId="32" xfId="0" applyNumberFormat="1" applyFont="1" applyFill="1" applyBorder="1" applyAlignment="1">
      <alignment horizontal="left" vertical="center" wrapText="1"/>
    </xf>
    <xf numFmtId="0" fontId="16" fillId="0" borderId="9"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176" fontId="17" fillId="0" borderId="32" xfId="0" applyNumberFormat="1" applyFont="1" applyFill="1" applyBorder="1" applyAlignment="1">
      <alignment horizontal="left" vertical="center"/>
    </xf>
    <xf numFmtId="0" fontId="18" fillId="0" borderId="32" xfId="0" applyFont="1" applyFill="1" applyBorder="1" applyAlignment="1">
      <alignment horizontal="justify" vertical="center"/>
    </xf>
    <xf numFmtId="0" fontId="17" fillId="0" borderId="32" xfId="0" applyFont="1" applyFill="1" applyBorder="1" applyAlignment="1">
      <alignment vertical="center"/>
    </xf>
    <xf numFmtId="10" fontId="17" fillId="0" borderId="32" xfId="0" applyNumberFormat="1" applyFont="1" applyFill="1" applyBorder="1" applyAlignment="1">
      <alignment vertical="center"/>
    </xf>
    <xf numFmtId="0" fontId="17" fillId="0" borderId="32" xfId="0" applyFont="1" applyFill="1" applyBorder="1" applyAlignment="1">
      <alignment horizontal="left" vertical="center"/>
    </xf>
    <xf numFmtId="176" fontId="17" fillId="0" borderId="0" xfId="0" applyNumberFormat="1" applyFont="1" applyFill="1" applyBorder="1" applyAlignment="1">
      <alignment horizontal="left" vertical="center"/>
    </xf>
    <xf numFmtId="0" fontId="18" fillId="0" borderId="0" xfId="0" applyFont="1" applyFill="1" applyAlignment="1">
      <alignment horizontal="justify" vertical="center"/>
    </xf>
    <xf numFmtId="0" fontId="10" fillId="0" borderId="0" xfId="0" applyFont="1" applyFill="1" applyBorder="1" applyAlignment="1">
      <alignment horizontal="left" vertical="center" wrapText="1"/>
    </xf>
    <xf numFmtId="0" fontId="15" fillId="0" borderId="32" xfId="0" applyFont="1" applyFill="1" applyBorder="1" applyAlignment="1">
      <alignment horizontal="center" vertical="center"/>
    </xf>
    <xf numFmtId="0" fontId="10" fillId="0" borderId="38"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2" xfId="0" applyFont="1" applyFill="1" applyBorder="1" applyAlignment="1">
      <alignment vertical="center" wrapText="1"/>
    </xf>
    <xf numFmtId="9" fontId="10" fillId="0" borderId="2" xfId="0" applyNumberFormat="1" applyFont="1" applyFill="1" applyBorder="1" applyAlignment="1">
      <alignment vertical="center" wrapText="1"/>
    </xf>
    <xf numFmtId="0" fontId="20" fillId="0" borderId="2" xfId="0" applyFont="1" applyFill="1" applyBorder="1" applyAlignment="1">
      <alignment horizontal="left" vertical="center" wrapText="1"/>
    </xf>
    <xf numFmtId="0" fontId="21" fillId="0" borderId="32" xfId="0" applyFont="1" applyFill="1" applyBorder="1" applyAlignment="1">
      <alignment vertical="center" wrapText="1"/>
    </xf>
    <xf numFmtId="0" fontId="4" fillId="0" borderId="9" xfId="0" applyFont="1" applyFill="1" applyBorder="1" applyAlignment="1">
      <alignment vertical="center" wrapText="1"/>
    </xf>
    <xf numFmtId="0" fontId="10" fillId="0" borderId="9" xfId="0" applyFont="1" applyFill="1" applyBorder="1" applyAlignment="1">
      <alignmen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0" fillId="0" borderId="48" xfId="0" applyFont="1" applyFill="1" applyBorder="1" applyAlignment="1">
      <alignment vertical="center" wrapText="1"/>
    </xf>
    <xf numFmtId="0" fontId="23"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10" fillId="0" borderId="49" xfId="0" applyFont="1" applyFill="1" applyBorder="1" applyAlignment="1">
      <alignment vertical="center" wrapText="1"/>
    </xf>
    <xf numFmtId="0" fontId="24" fillId="0" borderId="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43" fontId="14" fillId="0" borderId="32" xfId="0" applyNumberFormat="1" applyFont="1" applyFill="1" applyBorder="1" applyAlignment="1">
      <alignment horizontal="center" vertical="center" wrapText="1"/>
    </xf>
    <xf numFmtId="0" fontId="14" fillId="0" borderId="3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4" fillId="0" borderId="32" xfId="0" applyFont="1" applyFill="1" applyBorder="1" applyAlignment="1">
      <alignment horizontal="left" vertical="center" wrapText="1"/>
    </xf>
    <xf numFmtId="9" fontId="14" fillId="0" borderId="32" xfId="0" applyNumberFormat="1" applyFont="1" applyFill="1" applyBorder="1" applyAlignment="1">
      <alignment horizontal="left" vertical="center" wrapText="1"/>
    </xf>
    <xf numFmtId="0" fontId="15" fillId="0" borderId="32"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4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justify" vertical="center" wrapText="1"/>
    </xf>
    <xf numFmtId="0" fontId="10" fillId="0" borderId="45" xfId="0" applyFont="1" applyFill="1" applyBorder="1" applyAlignment="1">
      <alignment horizontal="justify" vertical="center" wrapText="1"/>
    </xf>
    <xf numFmtId="0" fontId="4" fillId="0" borderId="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49" xfId="0" applyFont="1" applyFill="1" applyBorder="1" applyAlignment="1">
      <alignment horizontal="justify"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8"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8"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5" fillId="0" borderId="3" xfId="0" applyFont="1" applyFill="1" applyBorder="1" applyAlignment="1">
      <alignment horizontal="left" vertical="center" wrapText="1"/>
    </xf>
    <xf numFmtId="9" fontId="10" fillId="0" borderId="2" xfId="0" applyNumberFormat="1" applyFont="1" applyFill="1" applyBorder="1" applyAlignment="1">
      <alignment horizontal="left" vertical="center" wrapText="1"/>
    </xf>
    <xf numFmtId="0" fontId="10" fillId="0" borderId="45"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43" fontId="21" fillId="0" borderId="32" xfId="0" applyNumberFormat="1" applyFont="1" applyFill="1" applyBorder="1" applyAlignment="1">
      <alignment vertical="center" wrapText="1"/>
    </xf>
    <xf numFmtId="0" fontId="15" fillId="0" borderId="32"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2" xfId="0" applyFont="1" applyFill="1" applyBorder="1" applyAlignment="1">
      <alignment horizontal="left" vertical="center" wrapText="1"/>
    </xf>
    <xf numFmtId="0" fontId="21" fillId="0" borderId="32" xfId="0" applyFont="1" applyFill="1" applyBorder="1" applyAlignment="1">
      <alignment horizontal="right" vertical="center" wrapText="1" indent="15"/>
    </xf>
    <xf numFmtId="0" fontId="14" fillId="0" borderId="33" xfId="0" applyFont="1" applyFill="1" applyBorder="1" applyAlignment="1">
      <alignment horizontal="center" vertical="center" wrapText="1"/>
    </xf>
    <xf numFmtId="0" fontId="14" fillId="0" borderId="32" xfId="0" applyFont="1" applyFill="1" applyBorder="1" applyAlignment="1">
      <alignment vertical="center" wrapText="1"/>
    </xf>
    <xf numFmtId="0" fontId="8"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8" xfId="0" applyFont="1" applyFill="1" applyBorder="1" applyAlignment="1">
      <alignment horizontal="left" vertical="center" wrapText="1"/>
    </xf>
    <xf numFmtId="0" fontId="14" fillId="0" borderId="34" xfId="0" applyFont="1" applyFill="1" applyBorder="1" applyAlignment="1">
      <alignment horizontal="center" vertical="center" wrapText="1"/>
    </xf>
    <xf numFmtId="0" fontId="15" fillId="0" borderId="32" xfId="0" applyFont="1" applyFill="1" applyBorder="1" applyAlignment="1">
      <alignment vertical="center"/>
    </xf>
    <xf numFmtId="0" fontId="5" fillId="0" borderId="1" xfId="0" applyFont="1" applyFill="1" applyBorder="1" applyAlignment="1">
      <alignment horizontal="left" vertical="center" wrapText="1"/>
    </xf>
    <xf numFmtId="0" fontId="2" fillId="0" borderId="0" xfId="0" applyFont="1" applyFill="1" applyAlignment="1">
      <alignment horizontal="center" vertical="center"/>
    </xf>
    <xf numFmtId="0" fontId="11" fillId="0" borderId="0" xfId="0" applyFont="1" applyFill="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cellXfs>
  <cellStyles count="2">
    <cellStyle name="百分比" xfId="1" builtinId="5"/>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6"/>
  <sheetViews>
    <sheetView tabSelected="1" view="pageBreakPreview" topLeftCell="J28" zoomScale="80" zoomScaleNormal="100" workbookViewId="0">
      <selection activeCell="M39" sqref="M39:O39"/>
    </sheetView>
  </sheetViews>
  <sheetFormatPr defaultColWidth="9" defaultRowHeight="13.5"/>
  <cols>
    <col min="1" max="1" width="8.875" style="1" hidden="1" customWidth="1"/>
    <col min="2" max="2" width="7.25" style="1" hidden="1" customWidth="1"/>
    <col min="3" max="3" width="8.625" style="1" hidden="1" customWidth="1"/>
    <col min="4" max="4" width="15.875" style="1" hidden="1" customWidth="1"/>
    <col min="5" max="6" width="8.125" style="1" hidden="1" customWidth="1"/>
    <col min="7" max="8" width="8.875" style="1" hidden="1" customWidth="1"/>
    <col min="9" max="9" width="8.75" style="1" hidden="1" customWidth="1"/>
    <col min="10" max="10" width="7.125" style="1" customWidth="1"/>
    <col min="11" max="11" width="16.875" style="1" customWidth="1"/>
    <col min="12" max="12" width="12.5" style="1" customWidth="1"/>
    <col min="13" max="13" width="8.5" style="1" customWidth="1"/>
    <col min="14" max="15" width="14.375" style="1" customWidth="1"/>
    <col min="16" max="16" width="12.625" style="1" customWidth="1"/>
    <col min="17" max="17" width="11.5" style="1" customWidth="1"/>
    <col min="18" max="18" width="14.25" style="2" customWidth="1"/>
    <col min="19" max="19" width="26.5" style="3" hidden="1" customWidth="1"/>
    <col min="20" max="20" width="11.75" style="4" hidden="1" customWidth="1"/>
    <col min="21" max="21" width="9" style="4" hidden="1" customWidth="1"/>
    <col min="22" max="22" width="11.375" style="4" hidden="1" customWidth="1"/>
    <col min="23" max="27" width="9" style="4"/>
    <col min="28" max="16384" width="9" style="1"/>
  </cols>
  <sheetData>
    <row r="1" spans="1:22" ht="29.85" customHeight="1">
      <c r="A1" s="179" t="s">
        <v>0</v>
      </c>
      <c r="B1" s="179"/>
      <c r="C1" s="179"/>
      <c r="D1" s="179"/>
      <c r="E1" s="179"/>
      <c r="F1" s="179"/>
      <c r="G1" s="179"/>
      <c r="H1" s="179"/>
      <c r="J1" s="180" t="s">
        <v>1</v>
      </c>
      <c r="K1" s="180"/>
      <c r="L1" s="180"/>
      <c r="M1" s="180"/>
      <c r="N1" s="180"/>
      <c r="O1" s="180"/>
      <c r="P1" s="180"/>
      <c r="Q1" s="180"/>
      <c r="R1" s="180"/>
    </row>
    <row r="2" spans="1:22" ht="26.25" customHeight="1">
      <c r="A2" s="181" t="s">
        <v>2</v>
      </c>
      <c r="B2" s="181"/>
      <c r="C2" s="181"/>
      <c r="D2" s="5"/>
      <c r="E2" s="182"/>
      <c r="F2" s="182"/>
      <c r="G2" s="178" t="s">
        <v>3</v>
      </c>
      <c r="H2" s="178"/>
      <c r="J2" s="17" t="s">
        <v>4</v>
      </c>
    </row>
    <row r="3" spans="1:22" ht="27.75" customHeight="1">
      <c r="A3" s="7" t="s">
        <v>5</v>
      </c>
      <c r="B3" s="142" t="s">
        <v>6</v>
      </c>
      <c r="C3" s="142"/>
      <c r="D3" s="142"/>
      <c r="E3" s="142"/>
      <c r="F3" s="142"/>
      <c r="G3" s="142"/>
      <c r="H3" s="142"/>
      <c r="J3" s="18" t="s">
        <v>7</v>
      </c>
      <c r="S3" s="27" t="s">
        <v>8</v>
      </c>
      <c r="T3" s="28"/>
      <c r="U3" s="28"/>
      <c r="V3" s="28" t="s">
        <v>9</v>
      </c>
    </row>
    <row r="4" spans="1:22" ht="19.5" customHeight="1">
      <c r="A4" s="7" t="s">
        <v>10</v>
      </c>
      <c r="B4" s="142" t="s">
        <v>11</v>
      </c>
      <c r="C4" s="142"/>
      <c r="D4" s="6" t="s">
        <v>12</v>
      </c>
      <c r="E4" s="178">
        <v>15927501918</v>
      </c>
      <c r="F4" s="178"/>
      <c r="G4" s="178"/>
      <c r="H4" s="178"/>
      <c r="J4" s="62" t="s">
        <v>13</v>
      </c>
      <c r="K4" s="62"/>
      <c r="L4" s="62" t="s">
        <v>6</v>
      </c>
      <c r="M4" s="62"/>
      <c r="N4" s="62"/>
      <c r="O4" s="62"/>
      <c r="P4" s="62"/>
      <c r="Q4" s="62"/>
      <c r="R4" s="62"/>
      <c r="S4" s="29">
        <f>Q8</f>
        <v>14.967159072185</v>
      </c>
      <c r="T4" s="30" t="s">
        <v>14</v>
      </c>
      <c r="U4" s="31"/>
      <c r="V4" s="32">
        <f>S4/20</f>
        <v>0.74835795360924995</v>
      </c>
    </row>
    <row r="5" spans="1:22" ht="36.950000000000003" customHeight="1">
      <c r="A5" s="141" t="s">
        <v>15</v>
      </c>
      <c r="B5" s="59" t="s">
        <v>16</v>
      </c>
      <c r="C5" s="59"/>
      <c r="D5" s="59"/>
      <c r="E5" s="129" t="s">
        <v>17</v>
      </c>
      <c r="F5" s="129" t="s">
        <v>18</v>
      </c>
      <c r="G5" s="178" t="s">
        <v>19</v>
      </c>
      <c r="H5" s="178"/>
      <c r="J5" s="62" t="s">
        <v>20</v>
      </c>
      <c r="K5" s="62"/>
      <c r="L5" s="61">
        <f>26729283.27/10000</f>
        <v>2672.9283270000001</v>
      </c>
      <c r="M5" s="61"/>
      <c r="N5" s="61"/>
      <c r="O5" s="61"/>
      <c r="P5" s="19" t="s">
        <v>21</v>
      </c>
      <c r="Q5" s="61">
        <f>160938752.12/10000</f>
        <v>16093.875212000001</v>
      </c>
      <c r="R5" s="61"/>
      <c r="S5" s="33">
        <f>SUM(R14:R32,R53:R56,R69:R75)</f>
        <v>35.46</v>
      </c>
      <c r="T5" s="30" t="s">
        <v>22</v>
      </c>
      <c r="U5" s="31"/>
      <c r="V5" s="32">
        <f>S5/40</f>
        <v>0.88649999999999995</v>
      </c>
    </row>
    <row r="6" spans="1:22" ht="29.25" customHeight="1">
      <c r="A6" s="141"/>
      <c r="B6" s="60"/>
      <c r="C6" s="60"/>
      <c r="D6" s="60"/>
      <c r="E6" s="129"/>
      <c r="F6" s="129"/>
      <c r="G6" s="7" t="s">
        <v>23</v>
      </c>
      <c r="H6" s="6" t="s">
        <v>24</v>
      </c>
      <c r="J6" s="62" t="s">
        <v>25</v>
      </c>
      <c r="K6" s="62"/>
      <c r="L6" s="61">
        <f>L5+Q5</f>
        <v>18766.803539</v>
      </c>
      <c r="M6" s="61"/>
      <c r="N6" s="62" t="s">
        <v>26</v>
      </c>
      <c r="O6" s="62" t="s">
        <v>27</v>
      </c>
      <c r="P6" s="62" t="s">
        <v>28</v>
      </c>
      <c r="Q6" s="62" t="s">
        <v>8</v>
      </c>
      <c r="R6" s="62"/>
      <c r="S6" s="33">
        <f>SUM(R33:R46,R57:R62,R76:R79)</f>
        <v>29.94</v>
      </c>
      <c r="T6" s="30" t="s">
        <v>29</v>
      </c>
      <c r="U6" s="31"/>
      <c r="V6" s="32">
        <f>S6/30</f>
        <v>0.998</v>
      </c>
    </row>
    <row r="7" spans="1:22" ht="23.1" customHeight="1">
      <c r="A7" s="141"/>
      <c r="B7" s="141" t="s">
        <v>30</v>
      </c>
      <c r="C7" s="142" t="s">
        <v>31</v>
      </c>
      <c r="D7" s="142"/>
      <c r="E7" s="7">
        <v>17760.23</v>
      </c>
      <c r="F7" s="8"/>
      <c r="G7" s="7">
        <v>19037.650000000001</v>
      </c>
      <c r="H7" s="6">
        <v>23576.45</v>
      </c>
      <c r="J7" s="62" t="s">
        <v>32</v>
      </c>
      <c r="K7" s="62"/>
      <c r="L7" s="61"/>
      <c r="M7" s="61"/>
      <c r="N7" s="62"/>
      <c r="O7" s="62"/>
      <c r="P7" s="62"/>
      <c r="Q7" s="62" t="s">
        <v>33</v>
      </c>
      <c r="R7" s="62"/>
      <c r="S7" s="33">
        <f>R47+R63+R80</f>
        <v>10</v>
      </c>
      <c r="T7" s="30" t="s">
        <v>34</v>
      </c>
      <c r="U7" s="31"/>
      <c r="V7" s="32">
        <f>S7/10</f>
        <v>1</v>
      </c>
    </row>
    <row r="8" spans="1:22" ht="27" customHeight="1">
      <c r="A8" s="141"/>
      <c r="B8" s="141"/>
      <c r="C8" s="142" t="s">
        <v>35</v>
      </c>
      <c r="D8" s="142"/>
      <c r="E8" s="9"/>
      <c r="F8" s="9"/>
      <c r="G8" s="9"/>
      <c r="H8" s="9"/>
      <c r="J8" s="177"/>
      <c r="K8" s="177"/>
      <c r="L8" s="62" t="s">
        <v>36</v>
      </c>
      <c r="M8" s="62"/>
      <c r="N8" s="20">
        <f>250773088.58/10000</f>
        <v>25077.308858</v>
      </c>
      <c r="O8" s="20">
        <f>L5+Q5</f>
        <v>18766.803539</v>
      </c>
      <c r="P8" s="21">
        <f>O8/N8</f>
        <v>0.74835795360924995</v>
      </c>
      <c r="Q8" s="61">
        <f>20*P8</f>
        <v>14.967159072185</v>
      </c>
      <c r="R8" s="61"/>
      <c r="S8" s="34">
        <f>SUM(S4:S7)</f>
        <v>90.367159072185004</v>
      </c>
      <c r="T8" s="35"/>
      <c r="U8" s="28"/>
      <c r="V8" s="28"/>
    </row>
    <row r="9" spans="1:22" ht="117" customHeight="1">
      <c r="A9" s="141"/>
      <c r="B9" s="141"/>
      <c r="C9" s="142" t="s">
        <v>37</v>
      </c>
      <c r="D9" s="142"/>
      <c r="E9" s="7">
        <v>2448</v>
      </c>
      <c r="F9" s="10"/>
      <c r="G9" s="7">
        <v>4000</v>
      </c>
      <c r="H9" s="7">
        <v>500</v>
      </c>
      <c r="J9" s="62" t="s">
        <v>38</v>
      </c>
      <c r="K9" s="62"/>
      <c r="L9" s="62" t="s">
        <v>380</v>
      </c>
      <c r="M9" s="62"/>
      <c r="N9" s="62"/>
      <c r="O9" s="62"/>
      <c r="P9" s="62"/>
      <c r="Q9" s="62"/>
      <c r="R9" s="62"/>
      <c r="S9" s="55" t="s">
        <v>39</v>
      </c>
    </row>
    <row r="10" spans="1:22" ht="27" customHeight="1">
      <c r="A10" s="141"/>
      <c r="B10" s="153" t="s">
        <v>40</v>
      </c>
      <c r="C10" s="142" t="s">
        <v>41</v>
      </c>
      <c r="D10" s="142"/>
      <c r="E10" s="7">
        <v>20208.23</v>
      </c>
      <c r="F10" s="11">
        <v>1</v>
      </c>
      <c r="G10" s="7">
        <v>23037.65</v>
      </c>
      <c r="H10" s="7">
        <v>24076.45</v>
      </c>
      <c r="J10" s="62"/>
      <c r="K10" s="62"/>
      <c r="L10" s="62"/>
      <c r="M10" s="62"/>
      <c r="N10" s="62"/>
      <c r="O10" s="62"/>
      <c r="P10" s="62"/>
      <c r="Q10" s="62"/>
      <c r="R10" s="62"/>
      <c r="S10" s="55"/>
    </row>
    <row r="11" spans="1:22" ht="27" customHeight="1">
      <c r="A11" s="141"/>
      <c r="B11" s="141"/>
      <c r="C11" s="142" t="s">
        <v>42</v>
      </c>
      <c r="D11" s="142"/>
      <c r="E11" s="7">
        <v>3526.43</v>
      </c>
      <c r="F11" s="10"/>
      <c r="G11" s="7">
        <v>5689.77</v>
      </c>
      <c r="H11" s="7">
        <v>3854.78</v>
      </c>
      <c r="J11" s="62"/>
      <c r="K11" s="62"/>
      <c r="L11" s="62"/>
      <c r="M11" s="62"/>
      <c r="N11" s="62"/>
      <c r="O11" s="62"/>
      <c r="P11" s="62"/>
      <c r="Q11" s="62"/>
      <c r="R11" s="62"/>
      <c r="S11" s="55"/>
    </row>
    <row r="12" spans="1:22" ht="17.25" customHeight="1">
      <c r="A12" s="141"/>
      <c r="B12" s="141"/>
      <c r="C12" s="142" t="s">
        <v>43</v>
      </c>
      <c r="D12" s="142"/>
      <c r="E12" s="12"/>
      <c r="F12" s="12"/>
      <c r="G12" s="12"/>
      <c r="H12" s="12"/>
      <c r="J12" s="62"/>
      <c r="K12" s="62"/>
      <c r="L12" s="62"/>
      <c r="M12" s="62"/>
      <c r="N12" s="62"/>
      <c r="O12" s="62"/>
      <c r="P12" s="62"/>
      <c r="Q12" s="62"/>
      <c r="R12" s="62"/>
      <c r="S12" s="55"/>
    </row>
    <row r="13" spans="1:22" ht="29.25" customHeight="1">
      <c r="A13" s="141"/>
      <c r="B13" s="141"/>
      <c r="C13" s="142" t="s">
        <v>44</v>
      </c>
      <c r="D13" s="142"/>
      <c r="E13" s="7">
        <v>16681.8</v>
      </c>
      <c r="F13" s="9"/>
      <c r="G13" s="7">
        <v>17347.88</v>
      </c>
      <c r="H13" s="7">
        <v>20221.669999999998</v>
      </c>
      <c r="J13" s="157" t="s">
        <v>45</v>
      </c>
      <c r="K13" s="19" t="s">
        <v>46</v>
      </c>
      <c r="L13" s="22" t="s">
        <v>47</v>
      </c>
      <c r="M13" s="62" t="s">
        <v>48</v>
      </c>
      <c r="N13" s="62"/>
      <c r="O13" s="62"/>
      <c r="P13" s="19" t="s">
        <v>49</v>
      </c>
      <c r="Q13" s="19" t="s">
        <v>50</v>
      </c>
      <c r="R13" s="19" t="s">
        <v>8</v>
      </c>
      <c r="S13" s="36"/>
    </row>
    <row r="14" spans="1:22" ht="36" customHeight="1">
      <c r="A14" s="141"/>
      <c r="B14" s="154"/>
      <c r="C14" s="142" t="s">
        <v>41</v>
      </c>
      <c r="D14" s="142"/>
      <c r="E14" s="7">
        <v>20208.23</v>
      </c>
      <c r="F14" s="11">
        <v>1</v>
      </c>
      <c r="G14" s="7">
        <v>23037.65</v>
      </c>
      <c r="H14" s="7">
        <v>24076.45</v>
      </c>
      <c r="J14" s="157"/>
      <c r="K14" s="164" t="s">
        <v>51</v>
      </c>
      <c r="L14" s="62" t="s">
        <v>52</v>
      </c>
      <c r="M14" s="176" t="s">
        <v>53</v>
      </c>
      <c r="N14" s="62"/>
      <c r="O14" s="62"/>
      <c r="P14" s="22" t="s">
        <v>54</v>
      </c>
      <c r="Q14" s="22" t="s">
        <v>55</v>
      </c>
      <c r="R14" s="37">
        <v>1</v>
      </c>
      <c r="S14" s="3" t="s">
        <v>56</v>
      </c>
    </row>
    <row r="15" spans="1:22" ht="36" customHeight="1">
      <c r="A15" s="141" t="s">
        <v>57</v>
      </c>
      <c r="B15" s="63" t="s">
        <v>58</v>
      </c>
      <c r="C15" s="64"/>
      <c r="D15" s="64"/>
      <c r="E15" s="64"/>
      <c r="F15" s="64"/>
      <c r="G15" s="64"/>
      <c r="H15" s="65"/>
      <c r="J15" s="157"/>
      <c r="K15" s="164"/>
      <c r="L15" s="62"/>
      <c r="M15" s="176" t="s">
        <v>59</v>
      </c>
      <c r="N15" s="62"/>
      <c r="O15" s="62"/>
      <c r="P15" s="23" t="s">
        <v>60</v>
      </c>
      <c r="Q15" s="23" t="s">
        <v>61</v>
      </c>
      <c r="R15" s="37">
        <v>1</v>
      </c>
      <c r="S15" s="3" t="s">
        <v>62</v>
      </c>
    </row>
    <row r="16" spans="1:22" ht="36" customHeight="1">
      <c r="A16" s="142"/>
      <c r="B16" s="66"/>
      <c r="C16" s="67"/>
      <c r="D16" s="67"/>
      <c r="E16" s="67"/>
      <c r="F16" s="67"/>
      <c r="G16" s="67"/>
      <c r="H16" s="68"/>
      <c r="J16" s="157"/>
      <c r="K16" s="164"/>
      <c r="L16" s="62"/>
      <c r="M16" s="176" t="s">
        <v>63</v>
      </c>
      <c r="N16" s="62"/>
      <c r="O16" s="62"/>
      <c r="P16" s="23" t="s">
        <v>64</v>
      </c>
      <c r="Q16" s="23" t="s">
        <v>65</v>
      </c>
      <c r="R16" s="37">
        <v>1</v>
      </c>
      <c r="S16" s="3" t="s">
        <v>66</v>
      </c>
    </row>
    <row r="17" spans="1:19" ht="36" customHeight="1">
      <c r="A17" s="143" t="s">
        <v>67</v>
      </c>
      <c r="B17" s="173" t="s">
        <v>68</v>
      </c>
      <c r="C17" s="174"/>
      <c r="D17" s="174"/>
      <c r="E17" s="174"/>
      <c r="F17" s="174"/>
      <c r="G17" s="174"/>
      <c r="H17" s="175"/>
      <c r="J17" s="157"/>
      <c r="K17" s="164"/>
      <c r="L17" s="62"/>
      <c r="M17" s="176" t="s">
        <v>69</v>
      </c>
      <c r="N17" s="62"/>
      <c r="O17" s="62"/>
      <c r="P17" s="23" t="s">
        <v>70</v>
      </c>
      <c r="Q17" s="23" t="s">
        <v>71</v>
      </c>
      <c r="R17" s="37">
        <v>1</v>
      </c>
      <c r="S17" s="3" t="s">
        <v>72</v>
      </c>
    </row>
    <row r="18" spans="1:19" ht="36" customHeight="1">
      <c r="A18" s="144"/>
      <c r="B18" s="173" t="s">
        <v>73</v>
      </c>
      <c r="C18" s="174"/>
      <c r="D18" s="174"/>
      <c r="E18" s="174"/>
      <c r="F18" s="174"/>
      <c r="G18" s="174"/>
      <c r="H18" s="175"/>
      <c r="J18" s="157"/>
      <c r="K18" s="164"/>
      <c r="L18" s="62"/>
      <c r="M18" s="176" t="s">
        <v>74</v>
      </c>
      <c r="N18" s="62"/>
      <c r="O18" s="62"/>
      <c r="P18" s="23" t="s">
        <v>75</v>
      </c>
      <c r="Q18" s="23" t="s">
        <v>76</v>
      </c>
      <c r="R18" s="37">
        <v>1</v>
      </c>
      <c r="S18" s="3" t="s">
        <v>77</v>
      </c>
    </row>
    <row r="19" spans="1:19" ht="36" customHeight="1">
      <c r="A19" s="144"/>
      <c r="B19" s="173" t="s">
        <v>78</v>
      </c>
      <c r="C19" s="174"/>
      <c r="D19" s="174"/>
      <c r="E19" s="174"/>
      <c r="F19" s="174"/>
      <c r="G19" s="174"/>
      <c r="H19" s="175"/>
      <c r="J19" s="157"/>
      <c r="K19" s="164"/>
      <c r="L19" s="62"/>
      <c r="M19" s="176" t="s">
        <v>79</v>
      </c>
      <c r="N19" s="62"/>
      <c r="O19" s="62"/>
      <c r="P19" s="24">
        <v>1</v>
      </c>
      <c r="Q19" s="24">
        <v>1</v>
      </c>
      <c r="R19" s="37">
        <v>1</v>
      </c>
      <c r="S19" s="3" t="s">
        <v>80</v>
      </c>
    </row>
    <row r="20" spans="1:19" ht="36" customHeight="1">
      <c r="A20" s="145"/>
      <c r="B20" s="173" t="s">
        <v>81</v>
      </c>
      <c r="C20" s="174"/>
      <c r="D20" s="174"/>
      <c r="E20" s="174"/>
      <c r="F20" s="174"/>
      <c r="G20" s="174"/>
      <c r="H20" s="175"/>
      <c r="J20" s="157"/>
      <c r="K20" s="164"/>
      <c r="L20" s="62"/>
      <c r="M20" s="176" t="s">
        <v>82</v>
      </c>
      <c r="N20" s="62"/>
      <c r="O20" s="62"/>
      <c r="P20" s="23" t="s">
        <v>83</v>
      </c>
      <c r="Q20" s="23" t="s">
        <v>84</v>
      </c>
      <c r="R20" s="19">
        <v>1</v>
      </c>
      <c r="S20" s="3" t="s">
        <v>85</v>
      </c>
    </row>
    <row r="21" spans="1:19" ht="36" customHeight="1">
      <c r="A21" s="141" t="s">
        <v>86</v>
      </c>
      <c r="B21" s="69" t="s">
        <v>87</v>
      </c>
      <c r="C21" s="69"/>
      <c r="D21" s="59" t="s">
        <v>88</v>
      </c>
      <c r="E21" s="59"/>
      <c r="F21" s="6" t="s">
        <v>89</v>
      </c>
      <c r="G21" s="59" t="s">
        <v>90</v>
      </c>
      <c r="H21" s="59" t="s">
        <v>91</v>
      </c>
      <c r="J21" s="157"/>
      <c r="K21" s="164"/>
      <c r="L21" s="165"/>
      <c r="M21" s="176" t="s">
        <v>92</v>
      </c>
      <c r="N21" s="62"/>
      <c r="O21" s="62"/>
      <c r="P21" s="23" t="s">
        <v>93</v>
      </c>
      <c r="Q21" s="24">
        <v>0</v>
      </c>
      <c r="R21" s="19">
        <v>0</v>
      </c>
      <c r="S21" s="3" t="s">
        <v>94</v>
      </c>
    </row>
    <row r="22" spans="1:19" ht="11.1" customHeight="1">
      <c r="A22" s="141"/>
      <c r="B22" s="60"/>
      <c r="C22" s="60"/>
      <c r="D22" s="59"/>
      <c r="E22" s="59"/>
      <c r="F22" s="7" t="s">
        <v>95</v>
      </c>
      <c r="G22" s="59"/>
      <c r="H22" s="59"/>
      <c r="J22" s="157"/>
      <c r="K22" s="62"/>
      <c r="L22" s="62" t="s">
        <v>96</v>
      </c>
      <c r="M22" s="62" t="s">
        <v>97</v>
      </c>
      <c r="N22" s="62"/>
      <c r="O22" s="62"/>
      <c r="P22" s="91" t="s">
        <v>98</v>
      </c>
      <c r="Q22" s="91" t="s">
        <v>98</v>
      </c>
      <c r="R22" s="62">
        <v>1</v>
      </c>
      <c r="S22" s="3" t="s">
        <v>99</v>
      </c>
    </row>
    <row r="23" spans="1:19" ht="11.1" customHeight="1">
      <c r="A23" s="141"/>
      <c r="B23" s="142" t="s">
        <v>100</v>
      </c>
      <c r="C23" s="142"/>
      <c r="D23" s="171"/>
      <c r="E23" s="171"/>
      <c r="F23" s="7">
        <v>1604</v>
      </c>
      <c r="G23" s="7">
        <v>1604</v>
      </c>
      <c r="H23" s="7" t="s">
        <v>101</v>
      </c>
      <c r="J23" s="157"/>
      <c r="K23" s="62"/>
      <c r="L23" s="62"/>
      <c r="M23" s="62"/>
      <c r="N23" s="62"/>
      <c r="O23" s="62"/>
      <c r="P23" s="91"/>
      <c r="Q23" s="91"/>
      <c r="R23" s="62"/>
    </row>
    <row r="24" spans="1:19" ht="11.1" customHeight="1">
      <c r="A24" s="141"/>
      <c r="B24" s="142" t="s">
        <v>102</v>
      </c>
      <c r="C24" s="142"/>
      <c r="D24" s="172"/>
      <c r="E24" s="172"/>
      <c r="F24" s="7">
        <v>1930</v>
      </c>
      <c r="G24" s="7">
        <v>1930</v>
      </c>
      <c r="H24" s="7" t="s">
        <v>103</v>
      </c>
      <c r="J24" s="157"/>
      <c r="K24" s="62"/>
      <c r="L24" s="62"/>
      <c r="M24" s="62"/>
      <c r="N24" s="62"/>
      <c r="O24" s="62"/>
      <c r="P24" s="91"/>
      <c r="Q24" s="91"/>
      <c r="R24" s="62"/>
    </row>
    <row r="25" spans="1:19" ht="36" customHeight="1">
      <c r="A25" s="141"/>
      <c r="B25" s="142" t="s">
        <v>104</v>
      </c>
      <c r="C25" s="142"/>
      <c r="D25" s="171"/>
      <c r="E25" s="171"/>
      <c r="F25" s="7">
        <v>3000</v>
      </c>
      <c r="G25" s="7">
        <v>3000</v>
      </c>
      <c r="H25" s="7" t="s">
        <v>105</v>
      </c>
      <c r="J25" s="157"/>
      <c r="K25" s="62"/>
      <c r="L25" s="62"/>
      <c r="M25" s="62" t="s">
        <v>106</v>
      </c>
      <c r="N25" s="62"/>
      <c r="O25" s="62"/>
      <c r="P25" s="23" t="s">
        <v>107</v>
      </c>
      <c r="Q25" s="24">
        <v>1</v>
      </c>
      <c r="R25" s="19">
        <v>1</v>
      </c>
      <c r="S25" s="3" t="s">
        <v>108</v>
      </c>
    </row>
    <row r="26" spans="1:19" ht="36" customHeight="1">
      <c r="A26" s="141"/>
      <c r="B26" s="142" t="s">
        <v>109</v>
      </c>
      <c r="C26" s="142"/>
      <c r="D26" s="167"/>
      <c r="E26" s="167"/>
      <c r="F26" s="7">
        <v>299.33</v>
      </c>
      <c r="G26" s="7">
        <v>299.33</v>
      </c>
      <c r="H26" s="7" t="s">
        <v>110</v>
      </c>
      <c r="J26" s="157"/>
      <c r="K26" s="62"/>
      <c r="L26" s="62"/>
      <c r="M26" s="62" t="s">
        <v>111</v>
      </c>
      <c r="N26" s="62"/>
      <c r="O26" s="62"/>
      <c r="P26" s="23" t="s">
        <v>98</v>
      </c>
      <c r="Q26" s="23" t="s">
        <v>98</v>
      </c>
      <c r="R26" s="19">
        <v>1</v>
      </c>
      <c r="S26" s="3" t="s">
        <v>112</v>
      </c>
    </row>
    <row r="27" spans="1:19" ht="39" customHeight="1">
      <c r="A27" s="141"/>
      <c r="B27" s="142" t="s">
        <v>113</v>
      </c>
      <c r="C27" s="142"/>
      <c r="D27" s="171"/>
      <c r="E27" s="171"/>
      <c r="F27" s="7">
        <v>1541.53</v>
      </c>
      <c r="G27" s="7">
        <v>1541.53</v>
      </c>
      <c r="H27" s="7" t="s">
        <v>114</v>
      </c>
      <c r="J27" s="157"/>
      <c r="K27" s="62"/>
      <c r="L27" s="62"/>
      <c r="M27" s="62" t="s">
        <v>115</v>
      </c>
      <c r="N27" s="62"/>
      <c r="O27" s="62"/>
      <c r="P27" s="24">
        <v>1</v>
      </c>
      <c r="Q27" s="24">
        <v>1</v>
      </c>
      <c r="R27" s="19">
        <v>1</v>
      </c>
      <c r="S27" s="3" t="s">
        <v>116</v>
      </c>
    </row>
    <row r="28" spans="1:19" ht="12.95" customHeight="1">
      <c r="A28" s="141"/>
      <c r="B28" s="142" t="s">
        <v>117</v>
      </c>
      <c r="C28" s="142"/>
      <c r="D28" s="172"/>
      <c r="E28" s="172"/>
      <c r="F28" s="7">
        <v>100</v>
      </c>
      <c r="G28" s="7">
        <v>100</v>
      </c>
      <c r="H28" s="7" t="s">
        <v>118</v>
      </c>
      <c r="J28" s="157"/>
      <c r="K28" s="62"/>
      <c r="L28" s="158" t="s">
        <v>119</v>
      </c>
      <c r="M28" s="62" t="s">
        <v>120</v>
      </c>
      <c r="N28" s="62"/>
      <c r="O28" s="62"/>
      <c r="P28" s="92">
        <v>1</v>
      </c>
      <c r="Q28" s="92">
        <v>0.6</v>
      </c>
      <c r="R28" s="62">
        <f>Q28/P28*1</f>
        <v>0.6</v>
      </c>
      <c r="S28" s="56" t="s">
        <v>121</v>
      </c>
    </row>
    <row r="29" spans="1:19" ht="12.95" customHeight="1">
      <c r="A29" s="141"/>
      <c r="B29" s="142" t="s">
        <v>122</v>
      </c>
      <c r="C29" s="142"/>
      <c r="D29" s="171"/>
      <c r="E29" s="171"/>
      <c r="F29" s="7">
        <v>2388.85</v>
      </c>
      <c r="G29" s="7">
        <v>2388.85</v>
      </c>
      <c r="H29" s="7" t="s">
        <v>123</v>
      </c>
      <c r="J29" s="157"/>
      <c r="K29" s="62"/>
      <c r="L29" s="159"/>
      <c r="M29" s="62"/>
      <c r="N29" s="62"/>
      <c r="O29" s="62"/>
      <c r="P29" s="92"/>
      <c r="Q29" s="92"/>
      <c r="R29" s="62"/>
      <c r="S29" s="56"/>
    </row>
    <row r="30" spans="1:19" ht="12.95" customHeight="1">
      <c r="A30" s="141"/>
      <c r="B30" s="142" t="s">
        <v>124</v>
      </c>
      <c r="C30" s="142"/>
      <c r="D30" s="166"/>
      <c r="E30" s="166"/>
      <c r="F30" s="7">
        <v>2980.09</v>
      </c>
      <c r="G30" s="7">
        <v>2980.09</v>
      </c>
      <c r="H30" s="7" t="s">
        <v>125</v>
      </c>
      <c r="J30" s="157"/>
      <c r="K30" s="62"/>
      <c r="L30" s="159"/>
      <c r="M30" s="62"/>
      <c r="N30" s="62"/>
      <c r="O30" s="62"/>
      <c r="P30" s="92"/>
      <c r="Q30" s="92"/>
      <c r="R30" s="62"/>
      <c r="S30" s="56"/>
    </row>
    <row r="31" spans="1:19" ht="22.5">
      <c r="A31" s="141"/>
      <c r="B31" s="142" t="s">
        <v>126</v>
      </c>
      <c r="C31" s="142"/>
      <c r="D31" s="167"/>
      <c r="E31" s="167"/>
      <c r="F31" s="13">
        <v>2838</v>
      </c>
      <c r="G31" s="7">
        <v>2838</v>
      </c>
      <c r="H31" s="7" t="s">
        <v>127</v>
      </c>
      <c r="J31" s="157"/>
      <c r="K31" s="62"/>
      <c r="L31" s="159"/>
      <c r="M31" s="62" t="s">
        <v>128</v>
      </c>
      <c r="N31" s="62"/>
      <c r="O31" s="62"/>
      <c r="P31" s="23" t="s">
        <v>129</v>
      </c>
      <c r="Q31" s="23" t="s">
        <v>130</v>
      </c>
      <c r="R31" s="19">
        <v>0.5</v>
      </c>
      <c r="S31" s="3" t="s">
        <v>131</v>
      </c>
    </row>
    <row r="32" spans="1:19" ht="24" customHeight="1">
      <c r="A32" s="146" t="s">
        <v>132</v>
      </c>
      <c r="B32" s="73" t="s">
        <v>133</v>
      </c>
      <c r="C32" s="74"/>
      <c r="D32" s="74"/>
      <c r="E32" s="74"/>
      <c r="F32" s="168" t="s">
        <v>134</v>
      </c>
      <c r="G32" s="169"/>
      <c r="H32" s="170"/>
      <c r="J32" s="157"/>
      <c r="K32" s="62"/>
      <c r="L32" s="160"/>
      <c r="M32" s="62" t="s">
        <v>135</v>
      </c>
      <c r="N32" s="62"/>
      <c r="O32" s="62"/>
      <c r="P32" s="23" t="s">
        <v>136</v>
      </c>
      <c r="Q32" s="23" t="s">
        <v>136</v>
      </c>
      <c r="R32" s="19">
        <v>0.5</v>
      </c>
      <c r="S32" s="3" t="s">
        <v>137</v>
      </c>
    </row>
    <row r="33" spans="1:19" ht="28.5">
      <c r="A33" s="147"/>
      <c r="B33" s="70" t="s">
        <v>138</v>
      </c>
      <c r="C33" s="71"/>
      <c r="D33" s="71"/>
      <c r="E33" s="72"/>
      <c r="F33" s="70" t="s">
        <v>139</v>
      </c>
      <c r="G33" s="71"/>
      <c r="H33" s="79"/>
      <c r="J33" s="157"/>
      <c r="K33" s="62" t="s">
        <v>140</v>
      </c>
      <c r="L33" s="22" t="s">
        <v>141</v>
      </c>
      <c r="M33" s="62" t="s">
        <v>142</v>
      </c>
      <c r="N33" s="62"/>
      <c r="O33" s="62"/>
      <c r="P33" s="22" t="s">
        <v>143</v>
      </c>
      <c r="Q33" s="22" t="s">
        <v>143</v>
      </c>
      <c r="R33" s="19">
        <v>0.9</v>
      </c>
      <c r="S33" s="3" t="s">
        <v>121</v>
      </c>
    </row>
    <row r="34" spans="1:19" ht="23.1" customHeight="1">
      <c r="A34" s="147"/>
      <c r="B34" s="73"/>
      <c r="C34" s="74"/>
      <c r="D34" s="74"/>
      <c r="E34" s="75"/>
      <c r="F34" s="73"/>
      <c r="G34" s="74"/>
      <c r="H34" s="80"/>
      <c r="J34" s="157"/>
      <c r="K34" s="62"/>
      <c r="L34" s="62" t="s">
        <v>144</v>
      </c>
      <c r="M34" s="62" t="s">
        <v>145</v>
      </c>
      <c r="N34" s="62"/>
      <c r="O34" s="62"/>
      <c r="P34" s="22" t="s">
        <v>146</v>
      </c>
      <c r="Q34" s="22" t="s">
        <v>146</v>
      </c>
      <c r="R34" s="19">
        <v>0.7</v>
      </c>
      <c r="S34" s="3" t="s">
        <v>56</v>
      </c>
    </row>
    <row r="35" spans="1:19" ht="23.1" customHeight="1">
      <c r="A35" s="147"/>
      <c r="B35" s="73"/>
      <c r="C35" s="74"/>
      <c r="D35" s="74"/>
      <c r="E35" s="75"/>
      <c r="F35" s="73"/>
      <c r="G35" s="74"/>
      <c r="H35" s="80"/>
      <c r="J35" s="157"/>
      <c r="K35" s="62"/>
      <c r="L35" s="62"/>
      <c r="M35" s="62" t="s">
        <v>147</v>
      </c>
      <c r="N35" s="62"/>
      <c r="O35" s="62"/>
      <c r="P35" s="23" t="s">
        <v>148</v>
      </c>
      <c r="Q35" s="23" t="s">
        <v>148</v>
      </c>
      <c r="R35" s="19">
        <v>0.7</v>
      </c>
      <c r="S35" s="3" t="s">
        <v>62</v>
      </c>
    </row>
    <row r="36" spans="1:19" ht="23.1" customHeight="1">
      <c r="A36" s="147"/>
      <c r="B36" s="73"/>
      <c r="C36" s="74"/>
      <c r="D36" s="74"/>
      <c r="E36" s="75"/>
      <c r="F36" s="73"/>
      <c r="G36" s="74"/>
      <c r="H36" s="80"/>
      <c r="J36" s="157"/>
      <c r="K36" s="62"/>
      <c r="L36" s="62"/>
      <c r="M36" s="62" t="s">
        <v>149</v>
      </c>
      <c r="N36" s="62"/>
      <c r="O36" s="62"/>
      <c r="P36" s="23" t="s">
        <v>150</v>
      </c>
      <c r="Q36" s="23" t="s">
        <v>150</v>
      </c>
      <c r="R36" s="19">
        <v>0.7</v>
      </c>
      <c r="S36" s="3" t="s">
        <v>66</v>
      </c>
    </row>
    <row r="37" spans="1:19" ht="23.1" customHeight="1">
      <c r="A37" s="147"/>
      <c r="B37" s="73"/>
      <c r="C37" s="74"/>
      <c r="D37" s="74"/>
      <c r="E37" s="75"/>
      <c r="F37" s="73"/>
      <c r="G37" s="74"/>
      <c r="H37" s="80"/>
      <c r="J37" s="157"/>
      <c r="K37" s="62"/>
      <c r="L37" s="62"/>
      <c r="M37" s="62" t="s">
        <v>151</v>
      </c>
      <c r="N37" s="62"/>
      <c r="O37" s="62"/>
      <c r="P37" s="23" t="s">
        <v>152</v>
      </c>
      <c r="Q37" s="23" t="s">
        <v>152</v>
      </c>
      <c r="R37" s="19">
        <v>0.7</v>
      </c>
      <c r="S37" s="3" t="s">
        <v>99</v>
      </c>
    </row>
    <row r="38" spans="1:19" ht="23.1" customHeight="1">
      <c r="A38" s="147"/>
      <c r="B38" s="73"/>
      <c r="C38" s="74"/>
      <c r="D38" s="74"/>
      <c r="E38" s="75"/>
      <c r="F38" s="73"/>
      <c r="G38" s="74"/>
      <c r="H38" s="80"/>
      <c r="J38" s="157"/>
      <c r="K38" s="62"/>
      <c r="L38" s="62"/>
      <c r="M38" s="62" t="s">
        <v>153</v>
      </c>
      <c r="N38" s="62"/>
      <c r="O38" s="62"/>
      <c r="P38" s="23" t="s">
        <v>154</v>
      </c>
      <c r="Q38" s="23" t="s">
        <v>154</v>
      </c>
      <c r="R38" s="19">
        <v>0.7</v>
      </c>
      <c r="S38" s="3" t="s">
        <v>108</v>
      </c>
    </row>
    <row r="39" spans="1:19" ht="35.1" customHeight="1">
      <c r="A39" s="147"/>
      <c r="B39" s="76"/>
      <c r="C39" s="77"/>
      <c r="D39" s="77"/>
      <c r="E39" s="78"/>
      <c r="F39" s="76"/>
      <c r="G39" s="77"/>
      <c r="H39" s="81"/>
      <c r="J39" s="157"/>
      <c r="K39" s="62"/>
      <c r="L39" s="62"/>
      <c r="M39" s="62" t="s">
        <v>155</v>
      </c>
      <c r="N39" s="62"/>
      <c r="O39" s="62"/>
      <c r="P39" s="23" t="s">
        <v>156</v>
      </c>
      <c r="Q39" s="23" t="s">
        <v>156</v>
      </c>
      <c r="R39" s="19">
        <v>0.7</v>
      </c>
      <c r="S39" s="3" t="s">
        <v>131</v>
      </c>
    </row>
    <row r="40" spans="1:19" ht="23.1" customHeight="1">
      <c r="A40" s="147"/>
      <c r="B40" s="70" t="s">
        <v>157</v>
      </c>
      <c r="C40" s="71"/>
      <c r="D40" s="71"/>
      <c r="E40" s="72"/>
      <c r="F40" s="70" t="s">
        <v>158</v>
      </c>
      <c r="G40" s="71"/>
      <c r="H40" s="79"/>
      <c r="J40" s="157"/>
      <c r="K40" s="62"/>
      <c r="L40" s="62"/>
      <c r="M40" s="62" t="s">
        <v>159</v>
      </c>
      <c r="N40" s="62"/>
      <c r="O40" s="62"/>
      <c r="P40" s="23" t="s">
        <v>160</v>
      </c>
      <c r="Q40" s="23" t="s">
        <v>160</v>
      </c>
      <c r="R40" s="19">
        <v>0.7</v>
      </c>
      <c r="S40" s="3" t="s">
        <v>77</v>
      </c>
    </row>
    <row r="41" spans="1:19" ht="23.1" customHeight="1">
      <c r="A41" s="147"/>
      <c r="B41" s="73"/>
      <c r="C41" s="74"/>
      <c r="D41" s="74"/>
      <c r="E41" s="75"/>
      <c r="F41" s="73"/>
      <c r="G41" s="74"/>
      <c r="H41" s="80"/>
      <c r="J41" s="157"/>
      <c r="K41" s="62"/>
      <c r="L41" s="62"/>
      <c r="M41" s="62" t="s">
        <v>161</v>
      </c>
      <c r="N41" s="62"/>
      <c r="O41" s="62"/>
      <c r="P41" s="23" t="s">
        <v>162</v>
      </c>
      <c r="Q41" s="23" t="s">
        <v>162</v>
      </c>
      <c r="R41" s="19">
        <v>0.7</v>
      </c>
      <c r="S41" s="3" t="s">
        <v>80</v>
      </c>
    </row>
    <row r="42" spans="1:19" ht="23.1" customHeight="1">
      <c r="A42" s="147"/>
      <c r="B42" s="73"/>
      <c r="C42" s="74"/>
      <c r="D42" s="74"/>
      <c r="E42" s="75"/>
      <c r="F42" s="73"/>
      <c r="G42" s="74"/>
      <c r="H42" s="80"/>
      <c r="J42" s="157"/>
      <c r="K42" s="62"/>
      <c r="L42" s="62"/>
      <c r="M42" s="62" t="s">
        <v>383</v>
      </c>
      <c r="N42" s="62"/>
      <c r="O42" s="62"/>
      <c r="P42" s="23" t="s">
        <v>163</v>
      </c>
      <c r="Q42" s="23" t="s">
        <v>163</v>
      </c>
      <c r="R42" s="19">
        <v>0.7</v>
      </c>
      <c r="S42" s="3" t="s">
        <v>116</v>
      </c>
    </row>
    <row r="43" spans="1:19" ht="23.1" customHeight="1">
      <c r="A43" s="147"/>
      <c r="B43" s="76"/>
      <c r="C43" s="77"/>
      <c r="D43" s="77"/>
      <c r="E43" s="78"/>
      <c r="F43" s="73"/>
      <c r="G43" s="74"/>
      <c r="H43" s="80"/>
      <c r="J43" s="157"/>
      <c r="K43" s="62"/>
      <c r="L43" s="62"/>
      <c r="M43" s="62" t="s">
        <v>164</v>
      </c>
      <c r="N43" s="62"/>
      <c r="O43" s="62"/>
      <c r="P43" s="23" t="s">
        <v>165</v>
      </c>
      <c r="Q43" s="23" t="s">
        <v>165</v>
      </c>
      <c r="R43" s="37">
        <v>0.7</v>
      </c>
      <c r="S43" s="3" t="s">
        <v>137</v>
      </c>
    </row>
    <row r="44" spans="1:19" ht="23.1" customHeight="1">
      <c r="A44" s="147"/>
      <c r="B44" s="73" t="s">
        <v>166</v>
      </c>
      <c r="C44" s="74"/>
      <c r="D44" s="74"/>
      <c r="E44" s="74"/>
      <c r="F44" s="83" t="s">
        <v>167</v>
      </c>
      <c r="G44" s="71"/>
      <c r="H44" s="79"/>
      <c r="J44" s="157"/>
      <c r="K44" s="62"/>
      <c r="L44" s="62"/>
      <c r="M44" s="62" t="s">
        <v>168</v>
      </c>
      <c r="N44" s="62"/>
      <c r="O44" s="62"/>
      <c r="P44" s="23" t="s">
        <v>152</v>
      </c>
      <c r="Q44" s="23" t="s">
        <v>152</v>
      </c>
      <c r="R44" s="37">
        <v>0.7</v>
      </c>
      <c r="S44" s="3" t="s">
        <v>85</v>
      </c>
    </row>
    <row r="45" spans="1:19" ht="33" customHeight="1">
      <c r="A45" s="147"/>
      <c r="B45" s="73"/>
      <c r="C45" s="74"/>
      <c r="D45" s="74"/>
      <c r="E45" s="74"/>
      <c r="F45" s="84"/>
      <c r="G45" s="74"/>
      <c r="H45" s="80"/>
      <c r="J45" s="157"/>
      <c r="K45" s="62"/>
      <c r="L45" s="62"/>
      <c r="M45" s="62" t="s">
        <v>169</v>
      </c>
      <c r="N45" s="62"/>
      <c r="O45" s="62"/>
      <c r="P45" s="23" t="s">
        <v>170</v>
      </c>
      <c r="Q45" s="23" t="s">
        <v>170</v>
      </c>
      <c r="R45" s="37">
        <v>0.7</v>
      </c>
      <c r="S45" s="3" t="s">
        <v>171</v>
      </c>
    </row>
    <row r="46" spans="1:19" ht="23.1" customHeight="1">
      <c r="A46" s="147"/>
      <c r="B46" s="73"/>
      <c r="C46" s="74"/>
      <c r="D46" s="74"/>
      <c r="E46" s="74"/>
      <c r="F46" s="84"/>
      <c r="G46" s="74"/>
      <c r="H46" s="80"/>
      <c r="J46" s="157"/>
      <c r="K46" s="62"/>
      <c r="L46" s="62"/>
      <c r="M46" s="62" t="s">
        <v>172</v>
      </c>
      <c r="N46" s="62"/>
      <c r="O46" s="62"/>
      <c r="P46" s="23" t="s">
        <v>173</v>
      </c>
      <c r="Q46" s="23" t="s">
        <v>173</v>
      </c>
      <c r="R46" s="37">
        <v>0.7</v>
      </c>
      <c r="S46" s="3" t="s">
        <v>94</v>
      </c>
    </row>
    <row r="47" spans="1:19" ht="42.75">
      <c r="A47" s="148"/>
      <c r="B47" s="73"/>
      <c r="C47" s="82"/>
      <c r="D47" s="82"/>
      <c r="E47" s="82"/>
      <c r="F47" s="84"/>
      <c r="G47" s="82"/>
      <c r="H47" s="80"/>
      <c r="J47" s="157"/>
      <c r="K47" s="23" t="s">
        <v>174</v>
      </c>
      <c r="L47" s="23" t="s">
        <v>175</v>
      </c>
      <c r="M47" s="62" t="s">
        <v>176</v>
      </c>
      <c r="N47" s="62"/>
      <c r="O47" s="62"/>
      <c r="P47" s="23" t="s">
        <v>177</v>
      </c>
      <c r="Q47" s="23" t="s">
        <v>178</v>
      </c>
      <c r="R47" s="37">
        <v>3</v>
      </c>
      <c r="S47" s="3" t="s">
        <v>179</v>
      </c>
    </row>
    <row r="48" spans="1:19">
      <c r="A48" s="149" t="s">
        <v>180</v>
      </c>
      <c r="B48" s="85" t="s">
        <v>181</v>
      </c>
      <c r="C48" s="86"/>
      <c r="D48" s="86"/>
      <c r="E48" s="86"/>
      <c r="F48" s="86"/>
      <c r="G48" s="86"/>
      <c r="H48" s="87"/>
      <c r="J48" s="62" t="s">
        <v>182</v>
      </c>
      <c r="K48" s="62"/>
      <c r="L48" s="62" t="s">
        <v>183</v>
      </c>
      <c r="M48" s="62"/>
      <c r="N48" s="62"/>
      <c r="O48" s="62"/>
      <c r="P48" s="62"/>
      <c r="Q48" s="62"/>
      <c r="R48" s="62"/>
      <c r="S48" s="57" t="s">
        <v>184</v>
      </c>
    </row>
    <row r="49" spans="1:20">
      <c r="A49" s="149"/>
      <c r="B49" s="88"/>
      <c r="C49" s="89"/>
      <c r="D49" s="89"/>
      <c r="E49" s="89"/>
      <c r="F49" s="89"/>
      <c r="G49" s="89"/>
      <c r="H49" s="90"/>
      <c r="J49" s="62"/>
      <c r="K49" s="62"/>
      <c r="L49" s="62"/>
      <c r="M49" s="62"/>
      <c r="N49" s="62"/>
      <c r="O49" s="62"/>
      <c r="P49" s="62"/>
      <c r="Q49" s="62"/>
      <c r="R49" s="62"/>
      <c r="S49" s="57"/>
    </row>
    <row r="50" spans="1:20" ht="21">
      <c r="A50" s="96" t="s">
        <v>185</v>
      </c>
      <c r="B50" s="15" t="s">
        <v>46</v>
      </c>
      <c r="C50" s="15" t="s">
        <v>47</v>
      </c>
      <c r="D50" s="134" t="s">
        <v>48</v>
      </c>
      <c r="E50" s="135"/>
      <c r="F50" s="136"/>
      <c r="G50" s="15" t="s">
        <v>186</v>
      </c>
      <c r="H50" s="15" t="s">
        <v>187</v>
      </c>
      <c r="I50" s="25"/>
      <c r="J50" s="62"/>
      <c r="K50" s="62"/>
      <c r="L50" s="62"/>
      <c r="M50" s="62"/>
      <c r="N50" s="62"/>
      <c r="O50" s="62"/>
      <c r="P50" s="62"/>
      <c r="Q50" s="62"/>
      <c r="R50" s="62"/>
      <c r="S50" s="57"/>
    </row>
    <row r="51" spans="1:20" ht="21">
      <c r="A51" s="96"/>
      <c r="B51" s="96" t="s">
        <v>188</v>
      </c>
      <c r="C51" s="96" t="s">
        <v>189</v>
      </c>
      <c r="D51" s="134" t="s">
        <v>190</v>
      </c>
      <c r="E51" s="135"/>
      <c r="F51" s="136"/>
      <c r="G51" s="16">
        <v>1</v>
      </c>
      <c r="H51" s="15" t="s">
        <v>191</v>
      </c>
      <c r="I51" s="26" t="s">
        <v>56</v>
      </c>
      <c r="J51" s="62"/>
      <c r="K51" s="62"/>
      <c r="L51" s="62"/>
      <c r="M51" s="62"/>
      <c r="N51" s="62"/>
      <c r="O51" s="62"/>
      <c r="P51" s="62"/>
      <c r="Q51" s="62"/>
      <c r="R51" s="62"/>
      <c r="S51" s="57"/>
    </row>
    <row r="52" spans="1:20" ht="28.5">
      <c r="A52" s="96"/>
      <c r="B52" s="96"/>
      <c r="C52" s="96"/>
      <c r="D52" s="134" t="s">
        <v>192</v>
      </c>
      <c r="E52" s="135"/>
      <c r="F52" s="136"/>
      <c r="G52" s="16">
        <v>1</v>
      </c>
      <c r="H52" s="15" t="s">
        <v>191</v>
      </c>
      <c r="I52" s="26" t="s">
        <v>62</v>
      </c>
      <c r="J52" s="157" t="s">
        <v>193</v>
      </c>
      <c r="K52" s="19" t="s">
        <v>46</v>
      </c>
      <c r="L52" s="22" t="s">
        <v>47</v>
      </c>
      <c r="M52" s="62" t="s">
        <v>48</v>
      </c>
      <c r="N52" s="62"/>
      <c r="O52" s="62"/>
      <c r="P52" s="19" t="s">
        <v>49</v>
      </c>
      <c r="Q52" s="19" t="s">
        <v>50</v>
      </c>
      <c r="R52" s="19" t="s">
        <v>8</v>
      </c>
    </row>
    <row r="53" spans="1:20" ht="24.95" customHeight="1">
      <c r="A53" s="96"/>
      <c r="B53" s="96"/>
      <c r="C53" s="96"/>
      <c r="D53" s="134" t="s">
        <v>194</v>
      </c>
      <c r="E53" s="135"/>
      <c r="F53" s="136"/>
      <c r="G53" s="16">
        <v>1</v>
      </c>
      <c r="H53" s="15" t="s">
        <v>191</v>
      </c>
      <c r="I53" s="26" t="s">
        <v>66</v>
      </c>
      <c r="J53" s="157"/>
      <c r="K53" s="62" t="s">
        <v>195</v>
      </c>
      <c r="L53" s="62" t="s">
        <v>196</v>
      </c>
      <c r="M53" s="62" t="s">
        <v>197</v>
      </c>
      <c r="N53" s="62"/>
      <c r="O53" s="62"/>
      <c r="P53" s="22" t="s">
        <v>198</v>
      </c>
      <c r="Q53" s="22" t="s">
        <v>199</v>
      </c>
      <c r="R53" s="37">
        <f>ROUND(1221/1649*4,2)</f>
        <v>2.96</v>
      </c>
      <c r="S53" s="3" t="s">
        <v>200</v>
      </c>
      <c r="T53" s="4">
        <f>4-R53</f>
        <v>1.04</v>
      </c>
    </row>
    <row r="54" spans="1:20" ht="24.95" customHeight="1">
      <c r="A54" s="96"/>
      <c r="B54" s="96"/>
      <c r="C54" s="96"/>
      <c r="D54" s="134" t="s">
        <v>201</v>
      </c>
      <c r="E54" s="135"/>
      <c r="F54" s="136"/>
      <c r="G54" s="16">
        <v>1</v>
      </c>
      <c r="H54" s="15" t="s">
        <v>191</v>
      </c>
      <c r="I54" s="26" t="s">
        <v>202</v>
      </c>
      <c r="J54" s="157"/>
      <c r="K54" s="62"/>
      <c r="L54" s="62"/>
      <c r="M54" s="62" t="s">
        <v>203</v>
      </c>
      <c r="N54" s="62"/>
      <c r="O54" s="62"/>
      <c r="P54" s="23" t="s">
        <v>204</v>
      </c>
      <c r="Q54" s="23" t="s">
        <v>205</v>
      </c>
      <c r="R54" s="37">
        <f>ROUND(128/221*3,2)</f>
        <v>1.74</v>
      </c>
      <c r="S54" s="3" t="s">
        <v>206</v>
      </c>
      <c r="T54" s="4">
        <f>3-R54</f>
        <v>1.26</v>
      </c>
    </row>
    <row r="55" spans="1:20" ht="24.95" customHeight="1">
      <c r="A55" s="96"/>
      <c r="B55" s="96"/>
      <c r="C55" s="96"/>
      <c r="D55" s="134" t="s">
        <v>207</v>
      </c>
      <c r="E55" s="135"/>
      <c r="F55" s="136"/>
      <c r="G55" s="16">
        <v>1</v>
      </c>
      <c r="H55" s="15" t="s">
        <v>191</v>
      </c>
      <c r="I55" s="26" t="s">
        <v>77</v>
      </c>
      <c r="J55" s="157"/>
      <c r="K55" s="62"/>
      <c r="L55" s="23" t="s">
        <v>208</v>
      </c>
      <c r="M55" s="62" t="s">
        <v>209</v>
      </c>
      <c r="N55" s="62"/>
      <c r="O55" s="62"/>
      <c r="P55" s="23" t="s">
        <v>210</v>
      </c>
      <c r="Q55" s="23" t="s">
        <v>210</v>
      </c>
      <c r="R55" s="37">
        <v>3</v>
      </c>
      <c r="S55" s="3" t="s">
        <v>211</v>
      </c>
    </row>
    <row r="56" spans="1:20" ht="24.95" customHeight="1">
      <c r="A56" s="96"/>
      <c r="B56" s="96"/>
      <c r="C56" s="96"/>
      <c r="D56" s="134" t="s">
        <v>212</v>
      </c>
      <c r="E56" s="135"/>
      <c r="F56" s="136"/>
      <c r="G56" s="16">
        <v>1</v>
      </c>
      <c r="H56" s="15" t="s">
        <v>191</v>
      </c>
      <c r="I56" s="26" t="s">
        <v>80</v>
      </c>
      <c r="J56" s="157"/>
      <c r="K56" s="62"/>
      <c r="L56" s="23" t="s">
        <v>213</v>
      </c>
      <c r="M56" s="62" t="s">
        <v>214</v>
      </c>
      <c r="N56" s="62"/>
      <c r="O56" s="62"/>
      <c r="P56" s="23" t="s">
        <v>215</v>
      </c>
      <c r="Q56" s="23" t="s">
        <v>215</v>
      </c>
      <c r="R56" s="37">
        <v>3</v>
      </c>
      <c r="S56" s="3" t="s">
        <v>211</v>
      </c>
    </row>
    <row r="57" spans="1:20" ht="26.1" customHeight="1">
      <c r="A57" s="96"/>
      <c r="B57" s="96"/>
      <c r="C57" s="96"/>
      <c r="D57" s="134" t="s">
        <v>216</v>
      </c>
      <c r="E57" s="135"/>
      <c r="F57" s="136"/>
      <c r="G57" s="16">
        <v>1</v>
      </c>
      <c r="H57" s="15" t="s">
        <v>191</v>
      </c>
      <c r="I57" s="26" t="s">
        <v>85</v>
      </c>
      <c r="J57" s="157"/>
      <c r="K57" s="62" t="s">
        <v>140</v>
      </c>
      <c r="L57" s="91" t="s">
        <v>217</v>
      </c>
      <c r="M57" s="62" t="s">
        <v>218</v>
      </c>
      <c r="N57" s="62"/>
      <c r="O57" s="62"/>
      <c r="P57" s="91" t="s">
        <v>219</v>
      </c>
      <c r="Q57" s="91" t="s">
        <v>220</v>
      </c>
      <c r="R57" s="93">
        <f>ROUND(56624/58422*2,2)</f>
        <v>1.94</v>
      </c>
      <c r="S57" s="58" t="s">
        <v>206</v>
      </c>
      <c r="T57" s="4">
        <f>2-R57</f>
        <v>6.0000000000000102E-2</v>
      </c>
    </row>
    <row r="58" spans="1:20" ht="26.1" customHeight="1">
      <c r="A58" s="96"/>
      <c r="B58" s="96"/>
      <c r="C58" s="96"/>
      <c r="D58" s="134" t="s">
        <v>221</v>
      </c>
      <c r="E58" s="135"/>
      <c r="F58" s="136"/>
      <c r="G58" s="15" t="s">
        <v>93</v>
      </c>
      <c r="H58" s="15" t="s">
        <v>191</v>
      </c>
      <c r="I58" s="26" t="s">
        <v>94</v>
      </c>
      <c r="J58" s="157"/>
      <c r="K58" s="62"/>
      <c r="L58" s="91"/>
      <c r="M58" s="62"/>
      <c r="N58" s="62"/>
      <c r="O58" s="62"/>
      <c r="P58" s="91"/>
      <c r="Q58" s="91"/>
      <c r="R58" s="93"/>
      <c r="S58" s="58"/>
    </row>
    <row r="59" spans="1:20" ht="26.1" customHeight="1">
      <c r="A59" s="96"/>
      <c r="B59" s="96"/>
      <c r="C59" s="96" t="s">
        <v>222</v>
      </c>
      <c r="D59" s="134" t="s">
        <v>223</v>
      </c>
      <c r="E59" s="135"/>
      <c r="F59" s="136"/>
      <c r="G59" s="15" t="s">
        <v>98</v>
      </c>
      <c r="H59" s="15" t="s">
        <v>191</v>
      </c>
      <c r="I59" s="26" t="s">
        <v>99</v>
      </c>
      <c r="J59" s="157"/>
      <c r="K59" s="62"/>
      <c r="L59" s="62" t="s">
        <v>224</v>
      </c>
      <c r="M59" s="62" t="s">
        <v>225</v>
      </c>
      <c r="N59" s="62"/>
      <c r="O59" s="62"/>
      <c r="P59" s="23" t="s">
        <v>226</v>
      </c>
      <c r="Q59" s="23" t="s">
        <v>226</v>
      </c>
      <c r="R59" s="37">
        <v>2</v>
      </c>
      <c r="S59" s="3" t="s">
        <v>102</v>
      </c>
    </row>
    <row r="60" spans="1:20" ht="26.1" customHeight="1">
      <c r="A60" s="96"/>
      <c r="B60" s="96"/>
      <c r="C60" s="96"/>
      <c r="D60" s="134" t="s">
        <v>227</v>
      </c>
      <c r="E60" s="135"/>
      <c r="F60" s="136"/>
      <c r="G60" s="15" t="s">
        <v>107</v>
      </c>
      <c r="H60" s="15" t="s">
        <v>191</v>
      </c>
      <c r="I60" s="26" t="s">
        <v>108</v>
      </c>
      <c r="J60" s="157"/>
      <c r="K60" s="62"/>
      <c r="L60" s="62"/>
      <c r="M60" s="62" t="s">
        <v>228</v>
      </c>
      <c r="N60" s="62"/>
      <c r="O60" s="62"/>
      <c r="P60" s="23" t="s">
        <v>152</v>
      </c>
      <c r="Q60" s="23" t="s">
        <v>152</v>
      </c>
      <c r="R60" s="37">
        <v>2</v>
      </c>
      <c r="S60" s="3" t="s">
        <v>102</v>
      </c>
    </row>
    <row r="61" spans="1:20" ht="31.5">
      <c r="A61" s="96"/>
      <c r="B61" s="96"/>
      <c r="C61" s="96"/>
      <c r="D61" s="134" t="s">
        <v>229</v>
      </c>
      <c r="E61" s="135"/>
      <c r="F61" s="136"/>
      <c r="G61" s="15" t="s">
        <v>98</v>
      </c>
      <c r="H61" s="15" t="s">
        <v>191</v>
      </c>
      <c r="I61" s="26" t="s">
        <v>112</v>
      </c>
      <c r="J61" s="157"/>
      <c r="K61" s="62"/>
      <c r="L61" s="62"/>
      <c r="M61" s="62" t="s">
        <v>230</v>
      </c>
      <c r="N61" s="62"/>
      <c r="O61" s="62"/>
      <c r="P61" s="23" t="s">
        <v>165</v>
      </c>
      <c r="Q61" s="23" t="s">
        <v>165</v>
      </c>
      <c r="R61" s="37">
        <v>2</v>
      </c>
      <c r="S61" s="3" t="s">
        <v>206</v>
      </c>
    </row>
    <row r="62" spans="1:20" ht="28.5">
      <c r="A62" s="96"/>
      <c r="B62" s="96"/>
      <c r="C62" s="96"/>
      <c r="D62" s="134" t="s">
        <v>231</v>
      </c>
      <c r="E62" s="135"/>
      <c r="F62" s="136"/>
      <c r="G62" s="16">
        <v>1</v>
      </c>
      <c r="H62" s="15" t="s">
        <v>191</v>
      </c>
      <c r="I62" s="26" t="s">
        <v>116</v>
      </c>
      <c r="J62" s="157"/>
      <c r="K62" s="62"/>
      <c r="L62" s="23" t="s">
        <v>232</v>
      </c>
      <c r="M62" s="62" t="s">
        <v>233</v>
      </c>
      <c r="N62" s="62"/>
      <c r="O62" s="62"/>
      <c r="P62" s="23" t="s">
        <v>165</v>
      </c>
      <c r="Q62" s="23" t="s">
        <v>165</v>
      </c>
      <c r="R62" s="37">
        <v>2</v>
      </c>
      <c r="S62" s="3" t="s">
        <v>211</v>
      </c>
    </row>
    <row r="63" spans="1:20" ht="48.95" customHeight="1">
      <c r="A63" s="96"/>
      <c r="B63" s="96"/>
      <c r="C63" s="140" t="s">
        <v>234</v>
      </c>
      <c r="D63" s="134" t="s">
        <v>235</v>
      </c>
      <c r="E63" s="135"/>
      <c r="F63" s="136"/>
      <c r="G63" s="16">
        <v>1</v>
      </c>
      <c r="H63" s="15" t="s">
        <v>191</v>
      </c>
      <c r="I63" s="26" t="s">
        <v>121</v>
      </c>
      <c r="J63" s="157"/>
      <c r="K63" s="23" t="s">
        <v>174</v>
      </c>
      <c r="L63" s="23" t="s">
        <v>236</v>
      </c>
      <c r="M63" s="62" t="s">
        <v>237</v>
      </c>
      <c r="N63" s="62"/>
      <c r="O63" s="62"/>
      <c r="P63" s="23" t="s">
        <v>177</v>
      </c>
      <c r="Q63" s="24">
        <v>0.96</v>
      </c>
      <c r="R63" s="37">
        <v>3</v>
      </c>
      <c r="S63" s="3" t="s">
        <v>206</v>
      </c>
    </row>
    <row r="64" spans="1:20">
      <c r="A64" s="96"/>
      <c r="B64" s="96"/>
      <c r="C64" s="96"/>
      <c r="D64" s="134" t="s">
        <v>238</v>
      </c>
      <c r="E64" s="135"/>
      <c r="F64" s="136"/>
      <c r="G64" s="15" t="s">
        <v>129</v>
      </c>
      <c r="H64" s="15" t="s">
        <v>191</v>
      </c>
      <c r="I64" s="26" t="s">
        <v>131</v>
      </c>
      <c r="J64" s="62" t="s">
        <v>239</v>
      </c>
      <c r="K64" s="62"/>
      <c r="L64" s="62" t="s">
        <v>240</v>
      </c>
      <c r="M64" s="62"/>
      <c r="N64" s="62"/>
      <c r="O64" s="62"/>
      <c r="P64" s="62"/>
      <c r="Q64" s="62"/>
      <c r="R64" s="62"/>
      <c r="S64" s="57" t="s">
        <v>241</v>
      </c>
    </row>
    <row r="65" spans="1:20">
      <c r="A65" s="96"/>
      <c r="B65" s="96"/>
      <c r="C65" s="97"/>
      <c r="D65" s="134" t="s">
        <v>242</v>
      </c>
      <c r="E65" s="135"/>
      <c r="F65" s="136"/>
      <c r="G65" s="15" t="s">
        <v>136</v>
      </c>
      <c r="H65" s="15" t="s">
        <v>191</v>
      </c>
      <c r="I65" s="26" t="s">
        <v>137</v>
      </c>
      <c r="J65" s="62"/>
      <c r="K65" s="62"/>
      <c r="L65" s="62"/>
      <c r="M65" s="62"/>
      <c r="N65" s="62"/>
      <c r="O65" s="62"/>
      <c r="P65" s="62"/>
      <c r="Q65" s="62"/>
      <c r="R65" s="62"/>
      <c r="S65" s="57"/>
    </row>
    <row r="66" spans="1:20" ht="21">
      <c r="A66" s="96"/>
      <c r="B66" s="96" t="s">
        <v>243</v>
      </c>
      <c r="C66" s="15" t="s">
        <v>244</v>
      </c>
      <c r="D66" s="100" t="s">
        <v>245</v>
      </c>
      <c r="E66" s="123"/>
      <c r="F66" s="124"/>
      <c r="G66" s="15" t="s">
        <v>143</v>
      </c>
      <c r="H66" s="15" t="s">
        <v>191</v>
      </c>
      <c r="I66" s="26" t="s">
        <v>121</v>
      </c>
      <c r="J66" s="62"/>
      <c r="K66" s="62"/>
      <c r="L66" s="62"/>
      <c r="M66" s="62"/>
      <c r="N66" s="62"/>
      <c r="O66" s="62"/>
      <c r="P66" s="62"/>
      <c r="Q66" s="62"/>
      <c r="R66" s="62"/>
      <c r="S66" s="57"/>
    </row>
    <row r="67" spans="1:20" ht="21">
      <c r="A67" s="96"/>
      <c r="B67" s="96"/>
      <c r="C67" s="94" t="s">
        <v>246</v>
      </c>
      <c r="D67" s="134" t="s">
        <v>247</v>
      </c>
      <c r="E67" s="135"/>
      <c r="F67" s="136"/>
      <c r="G67" s="15" t="s">
        <v>146</v>
      </c>
      <c r="H67" s="15" t="s">
        <v>191</v>
      </c>
      <c r="I67" s="26" t="s">
        <v>56</v>
      </c>
      <c r="J67" s="62"/>
      <c r="K67" s="62"/>
      <c r="L67" s="62"/>
      <c r="M67" s="62"/>
      <c r="N67" s="62"/>
      <c r="O67" s="62"/>
      <c r="P67" s="62"/>
      <c r="Q67" s="62"/>
      <c r="R67" s="62"/>
      <c r="S67" s="57"/>
    </row>
    <row r="68" spans="1:20" ht="28.5">
      <c r="A68" s="96"/>
      <c r="B68" s="96"/>
      <c r="C68" s="96"/>
      <c r="D68" s="134" t="s">
        <v>248</v>
      </c>
      <c r="E68" s="135"/>
      <c r="F68" s="136"/>
      <c r="G68" s="15" t="s">
        <v>148</v>
      </c>
      <c r="H68" s="15" t="s">
        <v>191</v>
      </c>
      <c r="I68" s="26" t="s">
        <v>62</v>
      </c>
      <c r="J68" s="157" t="s">
        <v>249</v>
      </c>
      <c r="K68" s="19" t="s">
        <v>46</v>
      </c>
      <c r="L68" s="22" t="s">
        <v>47</v>
      </c>
      <c r="M68" s="62" t="s">
        <v>48</v>
      </c>
      <c r="N68" s="62"/>
      <c r="O68" s="62"/>
      <c r="P68" s="19" t="s">
        <v>49</v>
      </c>
      <c r="Q68" s="19" t="s">
        <v>50</v>
      </c>
      <c r="R68" s="19" t="s">
        <v>8</v>
      </c>
    </row>
    <row r="69" spans="1:20" ht="26.1" customHeight="1">
      <c r="A69" s="96"/>
      <c r="B69" s="96"/>
      <c r="C69" s="96"/>
      <c r="D69" s="134" t="s">
        <v>250</v>
      </c>
      <c r="E69" s="135"/>
      <c r="F69" s="136"/>
      <c r="G69" s="15" t="s">
        <v>150</v>
      </c>
      <c r="H69" s="15" t="s">
        <v>191</v>
      </c>
      <c r="I69" s="26" t="s">
        <v>66</v>
      </c>
      <c r="J69" s="157"/>
      <c r="K69" s="62" t="s">
        <v>195</v>
      </c>
      <c r="L69" s="158" t="s">
        <v>251</v>
      </c>
      <c r="M69" s="62" t="s">
        <v>252</v>
      </c>
      <c r="N69" s="62"/>
      <c r="O69" s="62"/>
      <c r="P69" s="22" t="s">
        <v>253</v>
      </c>
      <c r="Q69" s="22" t="s">
        <v>254</v>
      </c>
      <c r="R69" s="37">
        <f>ROUND(1665/1698*2,2)</f>
        <v>1.96</v>
      </c>
      <c r="S69" s="3" t="s">
        <v>255</v>
      </c>
      <c r="T69" s="4">
        <f>2-R69</f>
        <v>0.04</v>
      </c>
    </row>
    <row r="70" spans="1:20" ht="26.1" customHeight="1">
      <c r="A70" s="96"/>
      <c r="B70" s="96"/>
      <c r="C70" s="96"/>
      <c r="D70" s="100" t="s">
        <v>256</v>
      </c>
      <c r="E70" s="123"/>
      <c r="F70" s="124"/>
      <c r="G70" s="15" t="s">
        <v>152</v>
      </c>
      <c r="H70" s="15" t="s">
        <v>191</v>
      </c>
      <c r="I70" s="26" t="s">
        <v>99</v>
      </c>
      <c r="J70" s="157"/>
      <c r="K70" s="62"/>
      <c r="L70" s="159"/>
      <c r="M70" s="62" t="s">
        <v>384</v>
      </c>
      <c r="N70" s="62"/>
      <c r="O70" s="62"/>
      <c r="P70" s="23" t="s">
        <v>257</v>
      </c>
      <c r="Q70" s="23" t="s">
        <v>257</v>
      </c>
      <c r="R70" s="37">
        <v>2</v>
      </c>
      <c r="S70" s="3" t="s">
        <v>255</v>
      </c>
    </row>
    <row r="71" spans="1:20" ht="26.1" customHeight="1">
      <c r="A71" s="96"/>
      <c r="B71" s="96"/>
      <c r="C71" s="96"/>
      <c r="D71" s="134" t="s">
        <v>258</v>
      </c>
      <c r="E71" s="135"/>
      <c r="F71" s="136"/>
      <c r="G71" s="15" t="s">
        <v>259</v>
      </c>
      <c r="H71" s="15" t="s">
        <v>191</v>
      </c>
      <c r="I71" s="26" t="s">
        <v>108</v>
      </c>
      <c r="J71" s="157"/>
      <c r="K71" s="62"/>
      <c r="L71" s="160"/>
      <c r="M71" s="62" t="s">
        <v>260</v>
      </c>
      <c r="N71" s="62"/>
      <c r="O71" s="62"/>
      <c r="P71" s="23" t="s">
        <v>261</v>
      </c>
      <c r="Q71" s="23" t="s">
        <v>261</v>
      </c>
      <c r="R71" s="37">
        <v>1</v>
      </c>
      <c r="S71" s="3" t="s">
        <v>262</v>
      </c>
    </row>
    <row r="72" spans="1:20" ht="26.1" customHeight="1">
      <c r="A72" s="96"/>
      <c r="B72" s="96"/>
      <c r="C72" s="96"/>
      <c r="D72" s="134" t="s">
        <v>263</v>
      </c>
      <c r="E72" s="135"/>
      <c r="F72" s="136"/>
      <c r="G72" s="15" t="s">
        <v>156</v>
      </c>
      <c r="H72" s="15" t="s">
        <v>191</v>
      </c>
      <c r="I72" s="26" t="s">
        <v>131</v>
      </c>
      <c r="J72" s="157"/>
      <c r="K72" s="62"/>
      <c r="L72" s="62" t="s">
        <v>96</v>
      </c>
      <c r="M72" s="62" t="s">
        <v>264</v>
      </c>
      <c r="N72" s="62"/>
      <c r="O72" s="62"/>
      <c r="P72" s="23" t="s">
        <v>265</v>
      </c>
      <c r="Q72" s="23" t="s">
        <v>265</v>
      </c>
      <c r="R72" s="37">
        <v>2</v>
      </c>
      <c r="S72" s="3" t="s">
        <v>117</v>
      </c>
    </row>
    <row r="73" spans="1:20" ht="26.1" customHeight="1">
      <c r="A73" s="96"/>
      <c r="B73" s="96"/>
      <c r="C73" s="96"/>
      <c r="D73" s="134" t="s">
        <v>266</v>
      </c>
      <c r="E73" s="135"/>
      <c r="F73" s="136"/>
      <c r="G73" s="15" t="s">
        <v>160</v>
      </c>
      <c r="H73" s="15" t="s">
        <v>191</v>
      </c>
      <c r="I73" s="26" t="s">
        <v>77</v>
      </c>
      <c r="J73" s="157"/>
      <c r="K73" s="62"/>
      <c r="L73" s="62"/>
      <c r="M73" s="62" t="s">
        <v>267</v>
      </c>
      <c r="N73" s="62"/>
      <c r="O73" s="62"/>
      <c r="P73" s="23" t="s">
        <v>98</v>
      </c>
      <c r="Q73" s="23" t="s">
        <v>98</v>
      </c>
      <c r="R73" s="37">
        <v>2</v>
      </c>
      <c r="S73" s="3" t="s">
        <v>268</v>
      </c>
    </row>
    <row r="74" spans="1:20" ht="26.1" customHeight="1">
      <c r="A74" s="96"/>
      <c r="B74" s="96"/>
      <c r="C74" s="96"/>
      <c r="D74" s="134" t="s">
        <v>269</v>
      </c>
      <c r="E74" s="135"/>
      <c r="F74" s="136"/>
      <c r="G74" s="15" t="s">
        <v>162</v>
      </c>
      <c r="H74" s="15" t="s">
        <v>191</v>
      </c>
      <c r="I74" s="26" t="s">
        <v>80</v>
      </c>
      <c r="J74" s="157"/>
      <c r="K74" s="62"/>
      <c r="L74" s="62" t="s">
        <v>270</v>
      </c>
      <c r="M74" s="62" t="s">
        <v>271</v>
      </c>
      <c r="N74" s="62"/>
      <c r="O74" s="62"/>
      <c r="P74" s="23" t="s">
        <v>136</v>
      </c>
      <c r="Q74" s="23" t="s">
        <v>136</v>
      </c>
      <c r="R74" s="37">
        <v>2</v>
      </c>
      <c r="S74" s="3" t="s">
        <v>117</v>
      </c>
    </row>
    <row r="75" spans="1:20" ht="42" customHeight="1">
      <c r="A75" s="96"/>
      <c r="B75" s="96"/>
      <c r="C75" s="96"/>
      <c r="D75" s="134" t="s">
        <v>272</v>
      </c>
      <c r="E75" s="135"/>
      <c r="F75" s="136"/>
      <c r="G75" s="15" t="s">
        <v>163</v>
      </c>
      <c r="H75" s="15" t="s">
        <v>191</v>
      </c>
      <c r="I75" s="26" t="s">
        <v>116</v>
      </c>
      <c r="J75" s="157"/>
      <c r="K75" s="62"/>
      <c r="L75" s="62"/>
      <c r="M75" s="62" t="s">
        <v>273</v>
      </c>
      <c r="N75" s="62"/>
      <c r="O75" s="62"/>
      <c r="P75" s="23" t="s">
        <v>136</v>
      </c>
      <c r="Q75" s="23" t="s">
        <v>274</v>
      </c>
      <c r="R75" s="37">
        <f>2*0.6</f>
        <v>1.2</v>
      </c>
      <c r="S75" s="3" t="s">
        <v>255</v>
      </c>
      <c r="T75" s="4">
        <f>2-R75</f>
        <v>0.8</v>
      </c>
    </row>
    <row r="76" spans="1:20" ht="35.1" customHeight="1">
      <c r="A76" s="96"/>
      <c r="B76" s="96"/>
      <c r="C76" s="96"/>
      <c r="D76" s="134" t="s">
        <v>275</v>
      </c>
      <c r="E76" s="135"/>
      <c r="F76" s="136"/>
      <c r="G76" s="15" t="s">
        <v>165</v>
      </c>
      <c r="H76" s="15" t="s">
        <v>191</v>
      </c>
      <c r="I76" s="26" t="s">
        <v>137</v>
      </c>
      <c r="J76" s="157"/>
      <c r="K76" s="62" t="s">
        <v>140</v>
      </c>
      <c r="L76" s="62" t="s">
        <v>276</v>
      </c>
      <c r="M76" s="62" t="s">
        <v>277</v>
      </c>
      <c r="N76" s="62"/>
      <c r="O76" s="62"/>
      <c r="P76" s="22" t="s">
        <v>278</v>
      </c>
      <c r="Q76" s="22" t="s">
        <v>278</v>
      </c>
      <c r="R76" s="37">
        <v>2.5</v>
      </c>
      <c r="S76" s="3" t="s">
        <v>279</v>
      </c>
    </row>
    <row r="77" spans="1:20" ht="35.1" customHeight="1">
      <c r="A77" s="96"/>
      <c r="B77" s="96"/>
      <c r="C77" s="96"/>
      <c r="D77" s="134" t="s">
        <v>280</v>
      </c>
      <c r="E77" s="135"/>
      <c r="F77" s="136"/>
      <c r="G77" s="15" t="s">
        <v>152</v>
      </c>
      <c r="H77" s="15" t="s">
        <v>191</v>
      </c>
      <c r="I77" s="26" t="s">
        <v>85</v>
      </c>
      <c r="J77" s="157"/>
      <c r="K77" s="62"/>
      <c r="L77" s="62"/>
      <c r="M77" s="62" t="s">
        <v>281</v>
      </c>
      <c r="N77" s="62"/>
      <c r="O77" s="62"/>
      <c r="P77" s="23" t="s">
        <v>282</v>
      </c>
      <c r="Q77" s="23" t="s">
        <v>282</v>
      </c>
      <c r="R77" s="37">
        <v>2.5</v>
      </c>
      <c r="S77" s="3" t="s">
        <v>279</v>
      </c>
    </row>
    <row r="78" spans="1:20" ht="35.1" customHeight="1">
      <c r="A78" s="96"/>
      <c r="B78" s="96"/>
      <c r="C78" s="96"/>
      <c r="D78" s="134" t="s">
        <v>283</v>
      </c>
      <c r="E78" s="135"/>
      <c r="F78" s="136"/>
      <c r="G78" s="15" t="s">
        <v>170</v>
      </c>
      <c r="H78" s="15" t="s">
        <v>191</v>
      </c>
      <c r="I78" s="26" t="s">
        <v>171</v>
      </c>
      <c r="J78" s="157"/>
      <c r="K78" s="62"/>
      <c r="L78" s="62"/>
      <c r="M78" s="62" t="s">
        <v>284</v>
      </c>
      <c r="N78" s="62"/>
      <c r="O78" s="62"/>
      <c r="P78" s="23" t="s">
        <v>285</v>
      </c>
      <c r="Q78" s="23" t="s">
        <v>285</v>
      </c>
      <c r="R78" s="37">
        <v>2.5</v>
      </c>
      <c r="S78" s="3" t="s">
        <v>262</v>
      </c>
    </row>
    <row r="79" spans="1:20" ht="35.1" customHeight="1">
      <c r="A79" s="96"/>
      <c r="B79" s="96"/>
      <c r="C79" s="97"/>
      <c r="D79" s="134" t="s">
        <v>286</v>
      </c>
      <c r="E79" s="135"/>
      <c r="F79" s="136"/>
      <c r="G79" s="15" t="s">
        <v>173</v>
      </c>
      <c r="H79" s="15" t="s">
        <v>191</v>
      </c>
      <c r="I79" s="26" t="s">
        <v>94</v>
      </c>
      <c r="J79" s="157"/>
      <c r="K79" s="62"/>
      <c r="L79" s="23" t="s">
        <v>287</v>
      </c>
      <c r="M79" s="62" t="s">
        <v>288</v>
      </c>
      <c r="N79" s="62"/>
      <c r="O79" s="62"/>
      <c r="P79" s="23" t="s">
        <v>289</v>
      </c>
      <c r="Q79" s="23" t="s">
        <v>289</v>
      </c>
      <c r="R79" s="37">
        <v>2.5</v>
      </c>
      <c r="S79" s="3" t="s">
        <v>117</v>
      </c>
    </row>
    <row r="80" spans="1:20" ht="42.75">
      <c r="A80" s="96"/>
      <c r="B80" s="38" t="s">
        <v>290</v>
      </c>
      <c r="C80" s="39" t="s">
        <v>291</v>
      </c>
      <c r="D80" s="100" t="s">
        <v>292</v>
      </c>
      <c r="E80" s="155"/>
      <c r="F80" s="124"/>
      <c r="G80" s="39" t="s">
        <v>177</v>
      </c>
      <c r="H80" s="39" t="s">
        <v>191</v>
      </c>
      <c r="I80" s="26" t="s">
        <v>179</v>
      </c>
      <c r="J80" s="157"/>
      <c r="K80" s="19" t="s">
        <v>293</v>
      </c>
      <c r="L80" s="23" t="s">
        <v>294</v>
      </c>
      <c r="M80" s="62" t="s">
        <v>295</v>
      </c>
      <c r="N80" s="62"/>
      <c r="O80" s="62"/>
      <c r="P80" s="23" t="s">
        <v>177</v>
      </c>
      <c r="Q80" s="24">
        <v>0.98</v>
      </c>
      <c r="R80" s="37">
        <v>4</v>
      </c>
      <c r="S80" s="3" t="s">
        <v>262</v>
      </c>
    </row>
    <row r="81" spans="1:18" ht="33" customHeight="1">
      <c r="A81" s="149" t="s">
        <v>296</v>
      </c>
      <c r="B81" s="110" t="s">
        <v>378</v>
      </c>
      <c r="C81" s="111"/>
      <c r="D81" s="111"/>
      <c r="E81" s="111"/>
      <c r="F81" s="111"/>
      <c r="G81" s="111"/>
      <c r="H81" s="112"/>
      <c r="I81" s="99" t="s">
        <v>297</v>
      </c>
      <c r="J81" s="44" t="s">
        <v>298</v>
      </c>
      <c r="K81" s="156">
        <f>SUM(R69:R80,R53:R63,R14:R47,Q8)</f>
        <v>90.367159072185004</v>
      </c>
      <c r="L81" s="156"/>
      <c r="M81" s="156"/>
      <c r="N81" s="156"/>
      <c r="O81" s="156"/>
      <c r="P81" s="156"/>
      <c r="Q81" s="156"/>
      <c r="R81" s="156"/>
    </row>
    <row r="82" spans="1:18" ht="15.75" customHeight="1">
      <c r="A82" s="149"/>
      <c r="B82" s="113"/>
      <c r="C82" s="114"/>
      <c r="D82" s="114"/>
      <c r="E82" s="114"/>
      <c r="F82" s="114"/>
      <c r="G82" s="114"/>
      <c r="H82" s="115"/>
      <c r="I82" s="100"/>
      <c r="J82" s="161" t="s">
        <v>299</v>
      </c>
      <c r="K82" s="161"/>
      <c r="L82" s="162" t="s">
        <v>300</v>
      </c>
      <c r="M82" s="162"/>
      <c r="N82" s="162"/>
      <c r="O82" s="162"/>
      <c r="P82" s="162"/>
      <c r="Q82" s="162"/>
      <c r="R82" s="162"/>
    </row>
    <row r="83" spans="1:18" ht="29.25" customHeight="1">
      <c r="A83" s="149"/>
      <c r="B83" s="116"/>
      <c r="C83" s="117"/>
      <c r="D83" s="117"/>
      <c r="E83" s="117"/>
      <c r="F83" s="117"/>
      <c r="G83" s="117"/>
      <c r="H83" s="118"/>
      <c r="I83" s="101"/>
      <c r="J83" s="161"/>
      <c r="K83" s="161"/>
      <c r="L83" s="162"/>
      <c r="M83" s="162"/>
      <c r="N83" s="162"/>
      <c r="O83" s="162"/>
      <c r="P83" s="162"/>
      <c r="Q83" s="162"/>
      <c r="R83" s="162"/>
    </row>
    <row r="84" spans="1:18" ht="114" customHeight="1">
      <c r="A84" s="96" t="s">
        <v>301</v>
      </c>
      <c r="B84" s="41" t="s">
        <v>46</v>
      </c>
      <c r="C84" s="41" t="s">
        <v>47</v>
      </c>
      <c r="D84" s="134" t="s">
        <v>48</v>
      </c>
      <c r="E84" s="135"/>
      <c r="F84" s="136"/>
      <c r="G84" s="41" t="s">
        <v>302</v>
      </c>
      <c r="H84" s="41" t="s">
        <v>187</v>
      </c>
      <c r="I84" s="45"/>
      <c r="J84" s="161"/>
      <c r="K84" s="161"/>
      <c r="L84" s="162"/>
      <c r="M84" s="162"/>
      <c r="N84" s="162"/>
      <c r="O84" s="162"/>
      <c r="P84" s="162"/>
      <c r="Q84" s="162"/>
      <c r="R84" s="162"/>
    </row>
    <row r="85" spans="1:18" ht="29.25" customHeight="1">
      <c r="A85" s="96"/>
      <c r="B85" s="96" t="s">
        <v>188</v>
      </c>
      <c r="C85" s="96" t="s">
        <v>189</v>
      </c>
      <c r="D85" s="134" t="s">
        <v>303</v>
      </c>
      <c r="E85" s="135"/>
      <c r="F85" s="136"/>
      <c r="G85" s="42">
        <v>1</v>
      </c>
      <c r="H85" s="41" t="s">
        <v>191</v>
      </c>
      <c r="I85" s="46" t="s">
        <v>304</v>
      </c>
      <c r="J85" s="161" t="s">
        <v>305</v>
      </c>
      <c r="K85" s="161"/>
      <c r="L85" s="162" t="s">
        <v>306</v>
      </c>
      <c r="M85" s="162"/>
      <c r="N85" s="162"/>
      <c r="O85" s="162"/>
      <c r="P85" s="162"/>
      <c r="Q85" s="162"/>
      <c r="R85" s="162"/>
    </row>
    <row r="86" spans="1:18" ht="131.1" customHeight="1">
      <c r="A86" s="96"/>
      <c r="B86" s="96"/>
      <c r="C86" s="95"/>
      <c r="D86" s="134" t="s">
        <v>307</v>
      </c>
      <c r="E86" s="135"/>
      <c r="F86" s="136"/>
      <c r="G86" s="16">
        <v>1</v>
      </c>
      <c r="H86" s="15" t="s">
        <v>191</v>
      </c>
      <c r="I86" s="26" t="s">
        <v>308</v>
      </c>
      <c r="J86" s="161"/>
      <c r="K86" s="161"/>
      <c r="L86" s="162"/>
      <c r="M86" s="162"/>
      <c r="N86" s="162"/>
      <c r="O86" s="162"/>
      <c r="P86" s="162"/>
      <c r="Q86" s="162"/>
      <c r="R86" s="162"/>
    </row>
    <row r="87" spans="1:18" ht="22.5" customHeight="1">
      <c r="A87" s="96"/>
      <c r="B87" s="96"/>
      <c r="C87" s="15" t="s">
        <v>222</v>
      </c>
      <c r="D87" s="134" t="s">
        <v>309</v>
      </c>
      <c r="E87" s="135"/>
      <c r="F87" s="136"/>
      <c r="G87" s="15" t="s">
        <v>210</v>
      </c>
      <c r="H87" s="15" t="s">
        <v>191</v>
      </c>
      <c r="I87" s="26" t="s">
        <v>211</v>
      </c>
      <c r="J87" s="161" t="s">
        <v>310</v>
      </c>
      <c r="K87" s="161"/>
      <c r="L87" s="163" t="s">
        <v>311</v>
      </c>
      <c r="M87" s="163"/>
      <c r="N87" s="163"/>
      <c r="O87" s="163"/>
      <c r="P87" s="163"/>
      <c r="Q87" s="163"/>
      <c r="R87" s="161"/>
    </row>
    <row r="88" spans="1:18" ht="30" customHeight="1">
      <c r="A88" s="96"/>
      <c r="B88" s="95"/>
      <c r="C88" s="15" t="s">
        <v>234</v>
      </c>
      <c r="D88" s="134" t="s">
        <v>312</v>
      </c>
      <c r="E88" s="135"/>
      <c r="F88" s="136"/>
      <c r="G88" s="15" t="s">
        <v>215</v>
      </c>
      <c r="H88" s="15" t="s">
        <v>191</v>
      </c>
      <c r="I88" s="26" t="s">
        <v>211</v>
      </c>
      <c r="J88" s="161"/>
      <c r="K88" s="161"/>
      <c r="L88" s="163"/>
      <c r="M88" s="163"/>
      <c r="N88" s="163"/>
      <c r="O88" s="163"/>
      <c r="P88" s="163"/>
      <c r="Q88" s="163"/>
      <c r="R88" s="161"/>
    </row>
    <row r="89" spans="1:18" ht="15" customHeight="1">
      <c r="A89" s="96"/>
      <c r="B89" s="96" t="s">
        <v>243</v>
      </c>
      <c r="C89" s="41" t="s">
        <v>244</v>
      </c>
      <c r="D89" s="134" t="s">
        <v>313</v>
      </c>
      <c r="E89" s="135"/>
      <c r="F89" s="136"/>
      <c r="G89" s="41" t="s">
        <v>314</v>
      </c>
      <c r="H89" s="41" t="s">
        <v>191</v>
      </c>
      <c r="I89" s="46" t="s">
        <v>308</v>
      </c>
      <c r="J89" s="161"/>
      <c r="K89" s="161"/>
      <c r="L89" s="163"/>
      <c r="M89" s="163"/>
      <c r="N89" s="163"/>
      <c r="O89" s="163"/>
      <c r="P89" s="163"/>
      <c r="Q89" s="163"/>
      <c r="R89" s="161"/>
    </row>
    <row r="90" spans="1:18" ht="15" customHeight="1">
      <c r="A90" s="96"/>
      <c r="B90" s="96"/>
      <c r="C90" s="96" t="s">
        <v>246</v>
      </c>
      <c r="D90" s="134" t="s">
        <v>315</v>
      </c>
      <c r="E90" s="135"/>
      <c r="F90" s="136"/>
      <c r="G90" s="41" t="s">
        <v>226</v>
      </c>
      <c r="H90" s="41" t="s">
        <v>191</v>
      </c>
      <c r="I90" s="46" t="s">
        <v>316</v>
      </c>
      <c r="J90" s="161"/>
      <c r="K90" s="161"/>
      <c r="L90" s="163"/>
      <c r="M90" s="163"/>
      <c r="N90" s="163"/>
      <c r="O90" s="163"/>
      <c r="P90" s="163"/>
      <c r="Q90" s="163"/>
      <c r="R90" s="161"/>
    </row>
    <row r="91" spans="1:18" ht="15" customHeight="1">
      <c r="A91" s="96"/>
      <c r="B91" s="96"/>
      <c r="C91" s="96"/>
      <c r="D91" s="134" t="s">
        <v>317</v>
      </c>
      <c r="E91" s="135"/>
      <c r="F91" s="136"/>
      <c r="G91" s="15" t="s">
        <v>165</v>
      </c>
      <c r="H91" s="15" t="s">
        <v>191</v>
      </c>
      <c r="I91" s="26" t="s">
        <v>316</v>
      </c>
      <c r="J91" s="161"/>
      <c r="K91" s="161"/>
      <c r="L91" s="163"/>
      <c r="M91" s="163"/>
      <c r="N91" s="163"/>
      <c r="O91" s="163"/>
      <c r="P91" s="163"/>
      <c r="Q91" s="163"/>
      <c r="R91" s="161"/>
    </row>
    <row r="92" spans="1:18" ht="15" customHeight="1">
      <c r="A92" s="96"/>
      <c r="B92" s="96"/>
      <c r="C92" s="95"/>
      <c r="D92" s="134" t="s">
        <v>379</v>
      </c>
      <c r="E92" s="135"/>
      <c r="F92" s="136"/>
      <c r="G92" s="15" t="s">
        <v>152</v>
      </c>
      <c r="H92" s="15" t="s">
        <v>191</v>
      </c>
      <c r="I92" s="26" t="s">
        <v>308</v>
      </c>
      <c r="J92" s="161"/>
      <c r="K92" s="161"/>
      <c r="L92" s="163"/>
      <c r="M92" s="163"/>
      <c r="N92" s="163"/>
      <c r="O92" s="163"/>
      <c r="P92" s="163"/>
      <c r="Q92" s="163"/>
      <c r="R92" s="161"/>
    </row>
    <row r="93" spans="1:18" ht="22.5" customHeight="1">
      <c r="A93" s="96"/>
      <c r="B93" s="95"/>
      <c r="C93" s="15" t="s">
        <v>318</v>
      </c>
      <c r="D93" s="134" t="s">
        <v>319</v>
      </c>
      <c r="E93" s="135"/>
      <c r="F93" s="136"/>
      <c r="G93" s="15" t="s">
        <v>165</v>
      </c>
      <c r="H93" s="15" t="s">
        <v>191</v>
      </c>
      <c r="I93" s="26" t="s">
        <v>211</v>
      </c>
      <c r="J93" s="161"/>
      <c r="K93" s="161"/>
      <c r="L93" s="163"/>
      <c r="M93" s="163"/>
      <c r="N93" s="163"/>
      <c r="O93" s="163"/>
      <c r="P93" s="163"/>
      <c r="Q93" s="163"/>
      <c r="R93" s="161"/>
    </row>
    <row r="94" spans="1:18" ht="22.5" customHeight="1">
      <c r="A94" s="95"/>
      <c r="B94" s="39" t="s">
        <v>290</v>
      </c>
      <c r="C94" s="39" t="s">
        <v>291</v>
      </c>
      <c r="D94" s="85" t="s">
        <v>320</v>
      </c>
      <c r="E94" s="86"/>
      <c r="F94" s="119"/>
      <c r="G94" s="39" t="s">
        <v>177</v>
      </c>
      <c r="H94" s="39" t="s">
        <v>191</v>
      </c>
      <c r="I94" s="26" t="s">
        <v>308</v>
      </c>
      <c r="J94" s="161"/>
      <c r="K94" s="161"/>
      <c r="L94" s="163"/>
      <c r="M94" s="163"/>
      <c r="N94" s="163"/>
      <c r="O94" s="163"/>
      <c r="P94" s="163"/>
      <c r="Q94" s="163"/>
      <c r="R94" s="161"/>
    </row>
    <row r="95" spans="1:18" ht="15" customHeight="1">
      <c r="A95" s="98" t="s">
        <v>321</v>
      </c>
      <c r="B95" s="85" t="s">
        <v>386</v>
      </c>
      <c r="C95" s="86"/>
      <c r="D95" s="86"/>
      <c r="E95" s="86"/>
      <c r="F95" s="86"/>
      <c r="G95" s="86"/>
      <c r="H95" s="119"/>
      <c r="I95" s="102" t="s">
        <v>322</v>
      </c>
    </row>
    <row r="96" spans="1:18" ht="54.75" customHeight="1">
      <c r="A96" s="98"/>
      <c r="B96" s="88"/>
      <c r="C96" s="89"/>
      <c r="D96" s="89"/>
      <c r="E96" s="89"/>
      <c r="F96" s="89"/>
      <c r="G96" s="89"/>
      <c r="H96" s="120"/>
      <c r="I96" s="102"/>
    </row>
    <row r="97" spans="1:9" ht="22.5" customHeight="1">
      <c r="A97" s="96" t="s">
        <v>323</v>
      </c>
      <c r="B97" s="41" t="s">
        <v>46</v>
      </c>
      <c r="C97" s="41" t="s">
        <v>47</v>
      </c>
      <c r="D97" s="134" t="s">
        <v>48</v>
      </c>
      <c r="E97" s="135"/>
      <c r="F97" s="136"/>
      <c r="G97" s="41" t="s">
        <v>186</v>
      </c>
      <c r="H97" s="41" t="s">
        <v>187</v>
      </c>
      <c r="I97" s="47"/>
    </row>
    <row r="98" spans="1:9" ht="22.5" customHeight="1">
      <c r="A98" s="96"/>
      <c r="B98" s="96" t="s">
        <v>188</v>
      </c>
      <c r="C98" s="96" t="s">
        <v>189</v>
      </c>
      <c r="D98" s="134" t="s">
        <v>324</v>
      </c>
      <c r="E98" s="135"/>
      <c r="F98" s="136"/>
      <c r="G98" s="42">
        <v>1</v>
      </c>
      <c r="H98" s="41" t="s">
        <v>191</v>
      </c>
      <c r="I98" s="40" t="s">
        <v>325</v>
      </c>
    </row>
    <row r="99" spans="1:9" ht="22.5" customHeight="1">
      <c r="A99" s="96"/>
      <c r="B99" s="96"/>
      <c r="C99" s="96"/>
      <c r="D99" s="134" t="s">
        <v>326</v>
      </c>
      <c r="E99" s="135"/>
      <c r="F99" s="136"/>
      <c r="G99" s="16">
        <v>1</v>
      </c>
      <c r="H99" s="15" t="s">
        <v>191</v>
      </c>
      <c r="I99" s="26" t="s">
        <v>255</v>
      </c>
    </row>
    <row r="100" spans="1:9" ht="22.5" customHeight="1">
      <c r="A100" s="96"/>
      <c r="B100" s="96"/>
      <c r="C100" s="95"/>
      <c r="D100" s="134" t="s">
        <v>327</v>
      </c>
      <c r="E100" s="135"/>
      <c r="F100" s="136"/>
      <c r="G100" s="16">
        <v>1</v>
      </c>
      <c r="H100" s="15" t="s">
        <v>191</v>
      </c>
      <c r="I100" s="26" t="s">
        <v>262</v>
      </c>
    </row>
    <row r="101" spans="1:9" ht="15" customHeight="1">
      <c r="A101" s="96"/>
      <c r="B101" s="96"/>
      <c r="C101" s="96" t="s">
        <v>222</v>
      </c>
      <c r="D101" s="134" t="s">
        <v>328</v>
      </c>
      <c r="E101" s="135"/>
      <c r="F101" s="136"/>
      <c r="G101" s="41" t="s">
        <v>265</v>
      </c>
      <c r="H101" s="41" t="s">
        <v>191</v>
      </c>
      <c r="I101" s="46" t="s">
        <v>329</v>
      </c>
    </row>
    <row r="102" spans="1:9" ht="15" customHeight="1">
      <c r="A102" s="96"/>
      <c r="B102" s="96"/>
      <c r="C102" s="95"/>
      <c r="D102" s="134" t="s">
        <v>330</v>
      </c>
      <c r="E102" s="135"/>
      <c r="F102" s="136"/>
      <c r="G102" s="15" t="s">
        <v>98</v>
      </c>
      <c r="H102" s="15" t="s">
        <v>191</v>
      </c>
      <c r="I102" s="26" t="s">
        <v>268</v>
      </c>
    </row>
    <row r="103" spans="1:9">
      <c r="A103" s="96"/>
      <c r="B103" s="96"/>
      <c r="C103" s="96" t="s">
        <v>234</v>
      </c>
      <c r="D103" s="134" t="s">
        <v>331</v>
      </c>
      <c r="E103" s="135"/>
      <c r="F103" s="136"/>
      <c r="G103" s="41" t="s">
        <v>136</v>
      </c>
      <c r="H103" s="41" t="s">
        <v>191</v>
      </c>
      <c r="I103" s="46" t="s">
        <v>117</v>
      </c>
    </row>
    <row r="104" spans="1:9" ht="21">
      <c r="A104" s="96"/>
      <c r="B104" s="95"/>
      <c r="C104" s="95"/>
      <c r="D104" s="134" t="s">
        <v>332</v>
      </c>
      <c r="E104" s="135"/>
      <c r="F104" s="136"/>
      <c r="G104" s="15" t="s">
        <v>136</v>
      </c>
      <c r="H104" s="15" t="s">
        <v>191</v>
      </c>
      <c r="I104" s="26" t="s">
        <v>333</v>
      </c>
    </row>
    <row r="105" spans="1:9" ht="31.5">
      <c r="A105" s="96"/>
      <c r="B105" s="96" t="s">
        <v>243</v>
      </c>
      <c r="C105" s="96" t="s">
        <v>246</v>
      </c>
      <c r="D105" s="134" t="s">
        <v>334</v>
      </c>
      <c r="E105" s="135"/>
      <c r="F105" s="136"/>
      <c r="G105" s="41" t="s">
        <v>282</v>
      </c>
      <c r="H105" s="41" t="s">
        <v>191</v>
      </c>
      <c r="I105" s="46" t="s">
        <v>335</v>
      </c>
    </row>
    <row r="106" spans="1:9" ht="31.5">
      <c r="A106" s="96"/>
      <c r="B106" s="96"/>
      <c r="C106" s="96"/>
      <c r="D106" s="134" t="s">
        <v>336</v>
      </c>
      <c r="E106" s="135"/>
      <c r="F106" s="136"/>
      <c r="G106" s="15" t="s">
        <v>337</v>
      </c>
      <c r="H106" s="15" t="s">
        <v>191</v>
      </c>
      <c r="I106" s="26" t="s">
        <v>335</v>
      </c>
    </row>
    <row r="107" spans="1:9" ht="21">
      <c r="A107" s="96"/>
      <c r="B107" s="96"/>
      <c r="C107" s="95"/>
      <c r="D107" s="134" t="s">
        <v>338</v>
      </c>
      <c r="E107" s="135"/>
      <c r="F107" s="136"/>
      <c r="G107" s="15" t="s">
        <v>285</v>
      </c>
      <c r="H107" s="15" t="s">
        <v>191</v>
      </c>
      <c r="I107" s="26" t="s">
        <v>262</v>
      </c>
    </row>
    <row r="108" spans="1:9">
      <c r="A108" s="96"/>
      <c r="B108" s="95"/>
      <c r="C108" s="15" t="s">
        <v>318</v>
      </c>
      <c r="D108" s="134" t="s">
        <v>339</v>
      </c>
      <c r="E108" s="135"/>
      <c r="F108" s="136"/>
      <c r="G108" s="15" t="s">
        <v>289</v>
      </c>
      <c r="H108" s="15" t="s">
        <v>191</v>
      </c>
      <c r="I108" s="26" t="s">
        <v>340</v>
      </c>
    </row>
    <row r="109" spans="1:9" ht="21">
      <c r="A109" s="95"/>
      <c r="B109" s="41" t="s">
        <v>290</v>
      </c>
      <c r="C109" s="39" t="s">
        <v>341</v>
      </c>
      <c r="D109" s="137" t="s">
        <v>342</v>
      </c>
      <c r="E109" s="138"/>
      <c r="F109" s="139"/>
      <c r="G109" s="41" t="s">
        <v>177</v>
      </c>
      <c r="H109" s="41" t="s">
        <v>191</v>
      </c>
      <c r="I109" s="46" t="s">
        <v>262</v>
      </c>
    </row>
    <row r="110" spans="1:9">
      <c r="A110" s="94" t="s">
        <v>343</v>
      </c>
      <c r="B110" s="99" t="s">
        <v>381</v>
      </c>
      <c r="C110" s="121"/>
      <c r="D110" s="121"/>
      <c r="E110" s="121"/>
      <c r="F110" s="121"/>
      <c r="G110" s="121"/>
      <c r="H110" s="122"/>
      <c r="I110" s="103" t="s">
        <v>39</v>
      </c>
    </row>
    <row r="111" spans="1:9">
      <c r="A111" s="96"/>
      <c r="B111" s="100"/>
      <c r="C111" s="123"/>
      <c r="D111" s="123"/>
      <c r="E111" s="123"/>
      <c r="F111" s="123"/>
      <c r="G111" s="123"/>
      <c r="H111" s="124"/>
      <c r="I111" s="103"/>
    </row>
    <row r="112" spans="1:9">
      <c r="A112" s="96"/>
      <c r="B112" s="100"/>
      <c r="C112" s="123"/>
      <c r="D112" s="123"/>
      <c r="E112" s="123"/>
      <c r="F112" s="123"/>
      <c r="G112" s="123"/>
      <c r="H112" s="124"/>
      <c r="I112" s="103"/>
    </row>
    <row r="113" spans="1:9">
      <c r="A113" s="96"/>
      <c r="B113" s="100"/>
      <c r="C113" s="123"/>
      <c r="D113" s="123"/>
      <c r="E113" s="123"/>
      <c r="F113" s="123"/>
      <c r="G113" s="123"/>
      <c r="H113" s="124"/>
      <c r="I113" s="103"/>
    </row>
    <row r="114" spans="1:9" ht="36" customHeight="1">
      <c r="A114" s="95"/>
      <c r="B114" s="101"/>
      <c r="C114" s="125"/>
      <c r="D114" s="125"/>
      <c r="E114" s="125"/>
      <c r="F114" s="125"/>
      <c r="G114" s="125"/>
      <c r="H114" s="126"/>
      <c r="I114" s="103"/>
    </row>
    <row r="115" spans="1:9">
      <c r="A115" s="96" t="s">
        <v>45</v>
      </c>
      <c r="B115" s="96" t="s">
        <v>46</v>
      </c>
      <c r="C115" s="96" t="s">
        <v>47</v>
      </c>
      <c r="D115" s="96" t="s">
        <v>48</v>
      </c>
      <c r="E115" s="131" t="s">
        <v>186</v>
      </c>
      <c r="F115" s="132"/>
      <c r="G115" s="133"/>
      <c r="H115" s="94" t="s">
        <v>187</v>
      </c>
      <c r="I115" s="48"/>
    </row>
    <row r="116" spans="1:9">
      <c r="A116" s="96"/>
      <c r="B116" s="96"/>
      <c r="C116" s="96"/>
      <c r="D116" s="96"/>
      <c r="E116" s="98" t="s">
        <v>344</v>
      </c>
      <c r="F116" s="98"/>
      <c r="G116" s="94" t="s">
        <v>345</v>
      </c>
      <c r="H116" s="96"/>
      <c r="I116" s="104"/>
    </row>
    <row r="117" spans="1:9">
      <c r="A117" s="96"/>
      <c r="B117" s="96"/>
      <c r="C117" s="96"/>
      <c r="D117" s="96"/>
      <c r="E117" s="98"/>
      <c r="F117" s="98"/>
      <c r="G117" s="96"/>
      <c r="H117" s="96"/>
      <c r="I117" s="104"/>
    </row>
    <row r="118" spans="1:9">
      <c r="A118" s="96"/>
      <c r="B118" s="95"/>
      <c r="C118" s="95"/>
      <c r="D118" s="95"/>
      <c r="E118" s="43" t="s">
        <v>346</v>
      </c>
      <c r="F118" s="14" t="s">
        <v>347</v>
      </c>
      <c r="G118" s="95"/>
      <c r="H118" s="97"/>
      <c r="I118" s="48"/>
    </row>
    <row r="119" spans="1:9" ht="21">
      <c r="A119" s="96"/>
      <c r="B119" s="96" t="s">
        <v>188</v>
      </c>
      <c r="C119" s="96" t="s">
        <v>189</v>
      </c>
      <c r="D119" s="41" t="s">
        <v>348</v>
      </c>
      <c r="E119" s="41" t="s">
        <v>349</v>
      </c>
      <c r="F119" s="41" t="s">
        <v>54</v>
      </c>
      <c r="G119" s="41" t="s">
        <v>54</v>
      </c>
      <c r="H119" s="41" t="s">
        <v>191</v>
      </c>
      <c r="I119" s="49" t="s">
        <v>56</v>
      </c>
    </row>
    <row r="120" spans="1:9" ht="21">
      <c r="A120" s="96"/>
      <c r="B120" s="96"/>
      <c r="C120" s="96"/>
      <c r="D120" s="15" t="s">
        <v>350</v>
      </c>
      <c r="E120" s="15" t="s">
        <v>349</v>
      </c>
      <c r="F120" s="15" t="s">
        <v>349</v>
      </c>
      <c r="G120" s="15" t="s">
        <v>60</v>
      </c>
      <c r="H120" s="15" t="s">
        <v>191</v>
      </c>
      <c r="I120" s="26" t="s">
        <v>62</v>
      </c>
    </row>
    <row r="121" spans="1:9" ht="21">
      <c r="A121" s="96"/>
      <c r="B121" s="96"/>
      <c r="C121" s="96"/>
      <c r="D121" s="15" t="s">
        <v>351</v>
      </c>
      <c r="E121" s="15" t="s">
        <v>349</v>
      </c>
      <c r="F121" s="15" t="s">
        <v>349</v>
      </c>
      <c r="G121" s="15" t="s">
        <v>64</v>
      </c>
      <c r="H121" s="15" t="s">
        <v>191</v>
      </c>
      <c r="I121" s="26" t="s">
        <v>66</v>
      </c>
    </row>
    <row r="122" spans="1:9" ht="21">
      <c r="A122" s="96"/>
      <c r="B122" s="96"/>
      <c r="C122" s="96"/>
      <c r="D122" s="15" t="s">
        <v>352</v>
      </c>
      <c r="E122" s="15" t="s">
        <v>349</v>
      </c>
      <c r="F122" s="15" t="s">
        <v>349</v>
      </c>
      <c r="G122" s="15" t="s">
        <v>70</v>
      </c>
      <c r="H122" s="15" t="s">
        <v>191</v>
      </c>
      <c r="I122" s="26" t="s">
        <v>72</v>
      </c>
    </row>
    <row r="123" spans="1:9" ht="21">
      <c r="A123" s="96"/>
      <c r="B123" s="96"/>
      <c r="C123" s="96"/>
      <c r="D123" s="15" t="s">
        <v>353</v>
      </c>
      <c r="E123" s="15" t="s">
        <v>349</v>
      </c>
      <c r="F123" s="15" t="s">
        <v>349</v>
      </c>
      <c r="G123" s="15" t="s">
        <v>75</v>
      </c>
      <c r="H123" s="15" t="s">
        <v>191</v>
      </c>
      <c r="I123" s="26" t="s">
        <v>77</v>
      </c>
    </row>
    <row r="124" spans="1:9" ht="21">
      <c r="A124" s="96"/>
      <c r="B124" s="96"/>
      <c r="C124" s="96"/>
      <c r="D124" s="15" t="s">
        <v>212</v>
      </c>
      <c r="E124" s="15" t="s">
        <v>349</v>
      </c>
      <c r="F124" s="15" t="s">
        <v>349</v>
      </c>
      <c r="G124" s="16">
        <v>1</v>
      </c>
      <c r="H124" s="15" t="s">
        <v>191</v>
      </c>
      <c r="I124" s="26" t="s">
        <v>80</v>
      </c>
    </row>
    <row r="125" spans="1:9" ht="21">
      <c r="A125" s="96"/>
      <c r="B125" s="96"/>
      <c r="C125" s="96"/>
      <c r="D125" s="15" t="s">
        <v>354</v>
      </c>
      <c r="E125" s="15" t="s">
        <v>349</v>
      </c>
      <c r="F125" s="15" t="s">
        <v>349</v>
      </c>
      <c r="G125" s="15" t="s">
        <v>83</v>
      </c>
      <c r="H125" s="15" t="s">
        <v>191</v>
      </c>
      <c r="I125" s="26" t="s">
        <v>85</v>
      </c>
    </row>
    <row r="126" spans="1:9">
      <c r="A126" s="96"/>
      <c r="B126" s="96"/>
      <c r="C126" s="95"/>
      <c r="D126" s="15" t="s">
        <v>221</v>
      </c>
      <c r="E126" s="15" t="s">
        <v>349</v>
      </c>
      <c r="F126" s="15" t="s">
        <v>349</v>
      </c>
      <c r="G126" s="15" t="s">
        <v>93</v>
      </c>
      <c r="H126" s="15" t="s">
        <v>191</v>
      </c>
      <c r="I126" s="26" t="s">
        <v>94</v>
      </c>
    </row>
    <row r="127" spans="1:9">
      <c r="A127" s="96"/>
      <c r="B127" s="96"/>
      <c r="C127" s="96" t="s">
        <v>222</v>
      </c>
      <c r="D127" s="98" t="s">
        <v>223</v>
      </c>
      <c r="E127" s="98" t="s">
        <v>349</v>
      </c>
      <c r="F127" s="98" t="s">
        <v>349</v>
      </c>
      <c r="G127" s="98" t="s">
        <v>98</v>
      </c>
      <c r="H127" s="98" t="s">
        <v>191</v>
      </c>
      <c r="I127" s="105" t="s">
        <v>99</v>
      </c>
    </row>
    <row r="128" spans="1:9">
      <c r="A128" s="96"/>
      <c r="B128" s="96"/>
      <c r="C128" s="96"/>
      <c r="D128" s="98"/>
      <c r="E128" s="98"/>
      <c r="F128" s="98"/>
      <c r="G128" s="98"/>
      <c r="H128" s="98"/>
      <c r="I128" s="105"/>
    </row>
    <row r="129" spans="1:9">
      <c r="A129" s="96"/>
      <c r="B129" s="96"/>
      <c r="C129" s="96"/>
      <c r="D129" s="98"/>
      <c r="E129" s="98"/>
      <c r="F129" s="98"/>
      <c r="G129" s="98"/>
      <c r="H129" s="98"/>
      <c r="I129" s="105"/>
    </row>
    <row r="130" spans="1:9" ht="21">
      <c r="A130" s="96"/>
      <c r="B130" s="96"/>
      <c r="C130" s="96"/>
      <c r="D130" s="15" t="s">
        <v>227</v>
      </c>
      <c r="E130" s="15" t="s">
        <v>349</v>
      </c>
      <c r="F130" s="15" t="s">
        <v>349</v>
      </c>
      <c r="G130" s="15" t="s">
        <v>107</v>
      </c>
      <c r="H130" s="15" t="s">
        <v>191</v>
      </c>
      <c r="I130" s="26" t="s">
        <v>108</v>
      </c>
    </row>
    <row r="131" spans="1:9" ht="31.5">
      <c r="A131" s="96"/>
      <c r="B131" s="96"/>
      <c r="C131" s="96"/>
      <c r="D131" s="15" t="s">
        <v>229</v>
      </c>
      <c r="E131" s="15" t="s">
        <v>349</v>
      </c>
      <c r="F131" s="15" t="s">
        <v>349</v>
      </c>
      <c r="G131" s="15" t="s">
        <v>98</v>
      </c>
      <c r="H131" s="15" t="s">
        <v>191</v>
      </c>
      <c r="I131" s="26" t="s">
        <v>112</v>
      </c>
    </row>
    <row r="132" spans="1:9" ht="21">
      <c r="A132" s="96"/>
      <c r="B132" s="96"/>
      <c r="C132" s="95"/>
      <c r="D132" s="15" t="s">
        <v>231</v>
      </c>
      <c r="E132" s="15" t="s">
        <v>349</v>
      </c>
      <c r="F132" s="15" t="s">
        <v>349</v>
      </c>
      <c r="G132" s="16">
        <v>1</v>
      </c>
      <c r="H132" s="15" t="s">
        <v>191</v>
      </c>
      <c r="I132" s="26" t="s">
        <v>116</v>
      </c>
    </row>
    <row r="133" spans="1:9">
      <c r="A133" s="96"/>
      <c r="B133" s="96"/>
      <c r="C133" s="96" t="s">
        <v>234</v>
      </c>
      <c r="D133" s="98" t="s">
        <v>235</v>
      </c>
      <c r="E133" s="98" t="s">
        <v>349</v>
      </c>
      <c r="F133" s="98" t="s">
        <v>349</v>
      </c>
      <c r="G133" s="130">
        <v>1</v>
      </c>
      <c r="H133" s="98" t="s">
        <v>191</v>
      </c>
      <c r="I133" s="105" t="s">
        <v>121</v>
      </c>
    </row>
    <row r="134" spans="1:9">
      <c r="A134" s="96"/>
      <c r="B134" s="96"/>
      <c r="C134" s="96"/>
      <c r="D134" s="98"/>
      <c r="E134" s="98"/>
      <c r="F134" s="98"/>
      <c r="G134" s="130"/>
      <c r="H134" s="98"/>
      <c r="I134" s="105"/>
    </row>
    <row r="135" spans="1:9">
      <c r="A135" s="96"/>
      <c r="B135" s="96"/>
      <c r="C135" s="96"/>
      <c r="D135" s="98"/>
      <c r="E135" s="98"/>
      <c r="F135" s="98"/>
      <c r="G135" s="130"/>
      <c r="H135" s="98"/>
      <c r="I135" s="105"/>
    </row>
    <row r="136" spans="1:9">
      <c r="A136" s="96"/>
      <c r="B136" s="96"/>
      <c r="C136" s="96"/>
      <c r="D136" s="15" t="s">
        <v>238</v>
      </c>
      <c r="E136" s="15" t="s">
        <v>349</v>
      </c>
      <c r="F136" s="15" t="s">
        <v>349</v>
      </c>
      <c r="G136" s="15" t="s">
        <v>129</v>
      </c>
      <c r="H136" s="15" t="s">
        <v>191</v>
      </c>
      <c r="I136" s="26" t="s">
        <v>131</v>
      </c>
    </row>
    <row r="137" spans="1:9">
      <c r="A137" s="96"/>
      <c r="B137" s="95"/>
      <c r="C137" s="95"/>
      <c r="D137" s="15" t="s">
        <v>242</v>
      </c>
      <c r="E137" s="15" t="s">
        <v>136</v>
      </c>
      <c r="F137" s="15" t="s">
        <v>136</v>
      </c>
      <c r="G137" s="15" t="s">
        <v>136</v>
      </c>
      <c r="H137" s="15" t="s">
        <v>191</v>
      </c>
      <c r="I137" s="26" t="s">
        <v>137</v>
      </c>
    </row>
    <row r="138" spans="1:9" ht="21">
      <c r="A138" s="96"/>
      <c r="B138" s="96" t="s">
        <v>243</v>
      </c>
      <c r="C138" s="41" t="s">
        <v>244</v>
      </c>
      <c r="D138" s="41" t="s">
        <v>245</v>
      </c>
      <c r="E138" s="41" t="s">
        <v>349</v>
      </c>
      <c r="F138" s="41" t="s">
        <v>349</v>
      </c>
      <c r="G138" s="41" t="s">
        <v>143</v>
      </c>
      <c r="H138" s="41" t="s">
        <v>191</v>
      </c>
      <c r="I138" s="46" t="s">
        <v>121</v>
      </c>
    </row>
    <row r="139" spans="1:9" ht="21">
      <c r="A139" s="96"/>
      <c r="B139" s="96"/>
      <c r="C139" s="96" t="s">
        <v>246</v>
      </c>
      <c r="D139" s="41" t="s">
        <v>247</v>
      </c>
      <c r="E139" s="41" t="s">
        <v>349</v>
      </c>
      <c r="F139" s="41" t="s">
        <v>146</v>
      </c>
      <c r="G139" s="41" t="s">
        <v>146</v>
      </c>
      <c r="H139" s="41" t="s">
        <v>191</v>
      </c>
      <c r="I139" s="46" t="s">
        <v>56</v>
      </c>
    </row>
    <row r="140" spans="1:9" ht="21">
      <c r="A140" s="96"/>
      <c r="B140" s="96"/>
      <c r="C140" s="96"/>
      <c r="D140" s="15" t="s">
        <v>248</v>
      </c>
      <c r="E140" s="15" t="s">
        <v>349</v>
      </c>
      <c r="F140" s="15" t="s">
        <v>349</v>
      </c>
      <c r="G140" s="15" t="s">
        <v>148</v>
      </c>
      <c r="H140" s="15" t="s">
        <v>191</v>
      </c>
      <c r="I140" s="26" t="s">
        <v>62</v>
      </c>
    </row>
    <row r="141" spans="1:9" ht="21">
      <c r="A141" s="96"/>
      <c r="B141" s="96"/>
      <c r="C141" s="96"/>
      <c r="D141" s="15" t="s">
        <v>250</v>
      </c>
      <c r="E141" s="15" t="s">
        <v>349</v>
      </c>
      <c r="F141" s="15" t="s">
        <v>349</v>
      </c>
      <c r="G141" s="15" t="s">
        <v>150</v>
      </c>
      <c r="H141" s="15" t="s">
        <v>191</v>
      </c>
      <c r="I141" s="15" t="s">
        <v>66</v>
      </c>
    </row>
    <row r="142" spans="1:9">
      <c r="A142" s="96"/>
      <c r="B142" s="96"/>
      <c r="C142" s="96"/>
      <c r="D142" s="15" t="s">
        <v>256</v>
      </c>
      <c r="E142" s="15" t="s">
        <v>349</v>
      </c>
      <c r="F142" s="15" t="s">
        <v>349</v>
      </c>
      <c r="G142" s="15" t="s">
        <v>152</v>
      </c>
      <c r="H142" s="15" t="s">
        <v>191</v>
      </c>
      <c r="I142" s="15" t="s">
        <v>99</v>
      </c>
    </row>
    <row r="143" spans="1:9" ht="21">
      <c r="A143" s="96"/>
      <c r="B143" s="96"/>
      <c r="C143" s="96"/>
      <c r="D143" s="15" t="s">
        <v>258</v>
      </c>
      <c r="E143" s="15" t="s">
        <v>349</v>
      </c>
      <c r="F143" s="15" t="s">
        <v>259</v>
      </c>
      <c r="G143" s="15" t="s">
        <v>154</v>
      </c>
      <c r="H143" s="15" t="s">
        <v>191</v>
      </c>
      <c r="I143" s="15" t="s">
        <v>108</v>
      </c>
    </row>
    <row r="144" spans="1:9" ht="21">
      <c r="A144" s="96"/>
      <c r="B144" s="96"/>
      <c r="C144" s="96"/>
      <c r="D144" s="15" t="s">
        <v>263</v>
      </c>
      <c r="E144" s="15" t="s">
        <v>349</v>
      </c>
      <c r="F144" s="15" t="s">
        <v>349</v>
      </c>
      <c r="G144" s="15" t="s">
        <v>156</v>
      </c>
      <c r="H144" s="15" t="s">
        <v>191</v>
      </c>
      <c r="I144" s="15" t="s">
        <v>131</v>
      </c>
    </row>
    <row r="145" spans="1:9" ht="21">
      <c r="A145" s="96"/>
      <c r="B145" s="96"/>
      <c r="C145" s="96"/>
      <c r="D145" s="15" t="s">
        <v>266</v>
      </c>
      <c r="E145" s="15" t="s">
        <v>349</v>
      </c>
      <c r="F145" s="15" t="s">
        <v>160</v>
      </c>
      <c r="G145" s="15" t="s">
        <v>160</v>
      </c>
      <c r="H145" s="15" t="s">
        <v>191</v>
      </c>
      <c r="I145" s="15" t="s">
        <v>77</v>
      </c>
    </row>
    <row r="146" spans="1:9" ht="21">
      <c r="A146" s="96"/>
      <c r="B146" s="96"/>
      <c r="C146" s="96"/>
      <c r="D146" s="15" t="s">
        <v>269</v>
      </c>
      <c r="E146" s="15" t="s">
        <v>349</v>
      </c>
      <c r="F146" s="15" t="s">
        <v>349</v>
      </c>
      <c r="G146" s="15" t="s">
        <v>162</v>
      </c>
      <c r="H146" s="15" t="s">
        <v>191</v>
      </c>
      <c r="I146" s="15" t="s">
        <v>80</v>
      </c>
    </row>
    <row r="147" spans="1:9" ht="21">
      <c r="A147" s="96"/>
      <c r="B147" s="96"/>
      <c r="C147" s="96"/>
      <c r="D147" s="15" t="s">
        <v>382</v>
      </c>
      <c r="E147" s="15" t="s">
        <v>349</v>
      </c>
      <c r="F147" s="15" t="s">
        <v>349</v>
      </c>
      <c r="G147" s="15" t="s">
        <v>163</v>
      </c>
      <c r="H147" s="15" t="s">
        <v>191</v>
      </c>
      <c r="I147" s="15" t="s">
        <v>116</v>
      </c>
    </row>
    <row r="148" spans="1:9">
      <c r="A148" s="96"/>
      <c r="B148" s="96"/>
      <c r="C148" s="96"/>
      <c r="D148" s="15" t="s">
        <v>275</v>
      </c>
      <c r="E148" s="15" t="s">
        <v>165</v>
      </c>
      <c r="F148" s="15" t="s">
        <v>165</v>
      </c>
      <c r="G148" s="15" t="s">
        <v>165</v>
      </c>
      <c r="H148" s="15" t="s">
        <v>191</v>
      </c>
      <c r="I148" s="15" t="s">
        <v>137</v>
      </c>
    </row>
    <row r="149" spans="1:9" ht="21">
      <c r="A149" s="96"/>
      <c r="B149" s="96"/>
      <c r="C149" s="96"/>
      <c r="D149" s="15" t="s">
        <v>280</v>
      </c>
      <c r="E149" s="15" t="s">
        <v>349</v>
      </c>
      <c r="F149" s="15" t="s">
        <v>349</v>
      </c>
      <c r="G149" s="15" t="s">
        <v>152</v>
      </c>
      <c r="H149" s="15" t="s">
        <v>191</v>
      </c>
      <c r="I149" s="15" t="s">
        <v>85</v>
      </c>
    </row>
    <row r="150" spans="1:9" ht="21">
      <c r="A150" s="96"/>
      <c r="B150" s="96"/>
      <c r="C150" s="96"/>
      <c r="D150" s="15" t="s">
        <v>283</v>
      </c>
      <c r="E150" s="15" t="s">
        <v>349</v>
      </c>
      <c r="F150" s="15" t="s">
        <v>349</v>
      </c>
      <c r="G150" s="15" t="s">
        <v>170</v>
      </c>
      <c r="H150" s="15" t="s">
        <v>191</v>
      </c>
      <c r="I150" s="15" t="s">
        <v>171</v>
      </c>
    </row>
    <row r="151" spans="1:9">
      <c r="A151" s="96"/>
      <c r="B151" s="95"/>
      <c r="C151" s="95"/>
      <c r="D151" s="15" t="s">
        <v>286</v>
      </c>
      <c r="E151" s="15" t="s">
        <v>349</v>
      </c>
      <c r="F151" s="15" t="s">
        <v>349</v>
      </c>
      <c r="G151" s="15" t="s">
        <v>173</v>
      </c>
      <c r="H151" s="15" t="s">
        <v>191</v>
      </c>
      <c r="I151" s="15" t="s">
        <v>94</v>
      </c>
    </row>
    <row r="152" spans="1:9" ht="31.5">
      <c r="A152" s="95"/>
      <c r="B152" s="15" t="s">
        <v>290</v>
      </c>
      <c r="C152" s="15" t="s">
        <v>291</v>
      </c>
      <c r="D152" s="15" t="s">
        <v>292</v>
      </c>
      <c r="E152" s="15" t="s">
        <v>349</v>
      </c>
      <c r="F152" s="15" t="s">
        <v>349</v>
      </c>
      <c r="G152" s="15" t="s">
        <v>177</v>
      </c>
      <c r="H152" s="15" t="s">
        <v>191</v>
      </c>
      <c r="I152" s="15" t="s">
        <v>179</v>
      </c>
    </row>
    <row r="153" spans="1:9">
      <c r="A153" s="149" t="s">
        <v>355</v>
      </c>
      <c r="B153" s="99" t="s">
        <v>183</v>
      </c>
      <c r="C153" s="121"/>
      <c r="D153" s="121"/>
      <c r="E153" s="121"/>
      <c r="F153" s="121"/>
      <c r="G153" s="121"/>
      <c r="H153" s="122"/>
      <c r="I153" s="106" t="s">
        <v>184</v>
      </c>
    </row>
    <row r="154" spans="1:9">
      <c r="A154" s="149"/>
      <c r="B154" s="100"/>
      <c r="C154" s="123"/>
      <c r="D154" s="123"/>
      <c r="E154" s="123"/>
      <c r="F154" s="123"/>
      <c r="G154" s="123"/>
      <c r="H154" s="124"/>
      <c r="I154" s="106"/>
    </row>
    <row r="155" spans="1:9">
      <c r="A155" s="149"/>
      <c r="B155" s="101"/>
      <c r="C155" s="125"/>
      <c r="D155" s="125"/>
      <c r="E155" s="125"/>
      <c r="F155" s="125"/>
      <c r="G155" s="125"/>
      <c r="H155" s="126"/>
      <c r="I155" s="106"/>
    </row>
    <row r="156" spans="1:9">
      <c r="A156" s="141" t="s">
        <v>356</v>
      </c>
      <c r="B156" s="96" t="s">
        <v>46</v>
      </c>
      <c r="C156" s="96" t="s">
        <v>47</v>
      </c>
      <c r="D156" s="94" t="s">
        <v>48</v>
      </c>
      <c r="E156" s="131" t="s">
        <v>186</v>
      </c>
      <c r="F156" s="132"/>
      <c r="G156" s="133"/>
      <c r="H156" s="94" t="s">
        <v>187</v>
      </c>
      <c r="I156" s="50"/>
    </row>
    <row r="157" spans="1:9">
      <c r="A157" s="141"/>
      <c r="B157" s="96"/>
      <c r="C157" s="96"/>
      <c r="D157" s="96"/>
      <c r="E157" s="98" t="s">
        <v>344</v>
      </c>
      <c r="F157" s="98"/>
      <c r="G157" s="94" t="s">
        <v>345</v>
      </c>
      <c r="H157" s="96"/>
      <c r="I157" s="51"/>
    </row>
    <row r="158" spans="1:9">
      <c r="A158" s="141"/>
      <c r="B158" s="95"/>
      <c r="C158" s="95"/>
      <c r="D158" s="95"/>
      <c r="E158" s="15" t="s">
        <v>357</v>
      </c>
      <c r="F158" s="14" t="s">
        <v>358</v>
      </c>
      <c r="G158" s="95"/>
      <c r="H158" s="97"/>
      <c r="I158" s="51"/>
    </row>
    <row r="159" spans="1:9">
      <c r="A159" s="141"/>
      <c r="B159" s="96" t="s">
        <v>188</v>
      </c>
      <c r="C159" s="96" t="s">
        <v>189</v>
      </c>
      <c r="D159" s="41" t="s">
        <v>359</v>
      </c>
      <c r="E159" s="41" t="s">
        <v>349</v>
      </c>
      <c r="F159" s="41" t="s">
        <v>198</v>
      </c>
      <c r="G159" s="41" t="s">
        <v>198</v>
      </c>
      <c r="H159" s="41" t="s">
        <v>191</v>
      </c>
      <c r="I159" s="107" t="s">
        <v>360</v>
      </c>
    </row>
    <row r="160" spans="1:9">
      <c r="A160" s="141"/>
      <c r="B160" s="96"/>
      <c r="C160" s="95"/>
      <c r="D160" s="15" t="s">
        <v>361</v>
      </c>
      <c r="E160" s="15">
        <v>1</v>
      </c>
      <c r="F160" s="15" t="s">
        <v>362</v>
      </c>
      <c r="G160" s="15" t="s">
        <v>204</v>
      </c>
      <c r="H160" s="15" t="s">
        <v>191</v>
      </c>
      <c r="I160" s="108"/>
    </row>
    <row r="161" spans="1:9" ht="21">
      <c r="A161" s="141"/>
      <c r="B161" s="96"/>
      <c r="C161" s="15" t="s">
        <v>222</v>
      </c>
      <c r="D161" s="15" t="s">
        <v>363</v>
      </c>
      <c r="E161" s="15" t="s">
        <v>210</v>
      </c>
      <c r="F161" s="15" t="s">
        <v>210</v>
      </c>
      <c r="G161" s="15" t="s">
        <v>210</v>
      </c>
      <c r="H161" s="15" t="s">
        <v>191</v>
      </c>
      <c r="I161" s="15" t="s">
        <v>211</v>
      </c>
    </row>
    <row r="162" spans="1:9" ht="21">
      <c r="A162" s="141"/>
      <c r="B162" s="95"/>
      <c r="C162" s="15" t="s">
        <v>234</v>
      </c>
      <c r="D162" s="15" t="s">
        <v>364</v>
      </c>
      <c r="E162" s="15" t="s">
        <v>215</v>
      </c>
      <c r="F162" s="15" t="s">
        <v>215</v>
      </c>
      <c r="G162" s="15" t="s">
        <v>215</v>
      </c>
      <c r="H162" s="15" t="s">
        <v>191</v>
      </c>
      <c r="I162" s="15" t="s">
        <v>211</v>
      </c>
    </row>
    <row r="163" spans="1:9">
      <c r="A163" s="141"/>
      <c r="B163" s="96" t="s">
        <v>243</v>
      </c>
      <c r="C163" s="98" t="s">
        <v>244</v>
      </c>
      <c r="D163" s="98" t="s">
        <v>365</v>
      </c>
      <c r="E163" s="98" t="s">
        <v>349</v>
      </c>
      <c r="F163" s="98" t="s">
        <v>366</v>
      </c>
      <c r="G163" s="98" t="s">
        <v>219</v>
      </c>
      <c r="H163" s="98" t="s">
        <v>191</v>
      </c>
      <c r="I163" s="98" t="s">
        <v>206</v>
      </c>
    </row>
    <row r="164" spans="1:9">
      <c r="A164" s="141"/>
      <c r="B164" s="96"/>
      <c r="C164" s="98"/>
      <c r="D164" s="98"/>
      <c r="E164" s="98"/>
      <c r="F164" s="98"/>
      <c r="G164" s="98"/>
      <c r="H164" s="98"/>
      <c r="I164" s="98"/>
    </row>
    <row r="165" spans="1:9">
      <c r="A165" s="141"/>
      <c r="B165" s="96"/>
      <c r="C165" s="96" t="s">
        <v>246</v>
      </c>
      <c r="D165" s="15" t="s">
        <v>367</v>
      </c>
      <c r="E165" s="15" t="s">
        <v>349</v>
      </c>
      <c r="F165" s="15" t="s">
        <v>226</v>
      </c>
      <c r="G165" s="15" t="s">
        <v>226</v>
      </c>
      <c r="H165" s="15" t="s">
        <v>191</v>
      </c>
      <c r="I165" s="15" t="s">
        <v>102</v>
      </c>
    </row>
    <row r="166" spans="1:9">
      <c r="A166" s="141"/>
      <c r="B166" s="96"/>
      <c r="C166" s="96"/>
      <c r="D166" s="15" t="s">
        <v>368</v>
      </c>
      <c r="E166" s="15" t="s">
        <v>349</v>
      </c>
      <c r="F166" s="15" t="s">
        <v>349</v>
      </c>
      <c r="G166" s="15" t="s">
        <v>152</v>
      </c>
      <c r="H166" s="15" t="s">
        <v>191</v>
      </c>
      <c r="I166" s="15" t="s">
        <v>102</v>
      </c>
    </row>
    <row r="167" spans="1:9">
      <c r="A167" s="141"/>
      <c r="B167" s="96"/>
      <c r="C167" s="95"/>
      <c r="D167" s="15" t="s">
        <v>369</v>
      </c>
      <c r="E167" s="15" t="s">
        <v>349</v>
      </c>
      <c r="F167" s="15" t="s">
        <v>165</v>
      </c>
      <c r="G167" s="15" t="s">
        <v>165</v>
      </c>
      <c r="H167" s="15" t="s">
        <v>191</v>
      </c>
      <c r="I167" s="15" t="s">
        <v>206</v>
      </c>
    </row>
    <row r="168" spans="1:9" ht="21">
      <c r="A168" s="141"/>
      <c r="B168" s="95"/>
      <c r="C168" s="15" t="s">
        <v>318</v>
      </c>
      <c r="D168" s="15" t="s">
        <v>319</v>
      </c>
      <c r="E168" s="15" t="s">
        <v>165</v>
      </c>
      <c r="F168" s="15" t="s">
        <v>165</v>
      </c>
      <c r="G168" s="15" t="s">
        <v>165</v>
      </c>
      <c r="H168" s="15" t="s">
        <v>191</v>
      </c>
      <c r="I168" s="15" t="s">
        <v>211</v>
      </c>
    </row>
    <row r="169" spans="1:9" ht="21">
      <c r="A169" s="150"/>
      <c r="B169" s="15" t="s">
        <v>290</v>
      </c>
      <c r="C169" s="15" t="s">
        <v>291</v>
      </c>
      <c r="D169" s="15" t="s">
        <v>320</v>
      </c>
      <c r="E169" s="15" t="s">
        <v>349</v>
      </c>
      <c r="F169" s="15" t="s">
        <v>177</v>
      </c>
      <c r="G169" s="15" t="s">
        <v>177</v>
      </c>
      <c r="H169" s="15" t="s">
        <v>191</v>
      </c>
      <c r="I169" s="15" t="s">
        <v>206</v>
      </c>
    </row>
    <row r="170" spans="1:9">
      <c r="A170" s="96" t="s">
        <v>370</v>
      </c>
      <c r="B170" s="113" t="s">
        <v>240</v>
      </c>
      <c r="C170" s="114"/>
      <c r="D170" s="114"/>
      <c r="E170" s="114"/>
      <c r="F170" s="114"/>
      <c r="G170" s="114"/>
      <c r="H170" s="115"/>
      <c r="I170" s="107" t="s">
        <v>241</v>
      </c>
    </row>
    <row r="171" spans="1:9">
      <c r="A171" s="98"/>
      <c r="B171" s="105"/>
      <c r="C171" s="127"/>
      <c r="D171" s="127"/>
      <c r="E171" s="127"/>
      <c r="F171" s="127"/>
      <c r="G171" s="127"/>
      <c r="H171" s="128"/>
      <c r="I171" s="109"/>
    </row>
    <row r="172" spans="1:9">
      <c r="A172" s="151" t="s">
        <v>371</v>
      </c>
      <c r="B172" s="96" t="s">
        <v>46</v>
      </c>
      <c r="C172" s="96" t="s">
        <v>47</v>
      </c>
      <c r="D172" s="94" t="s">
        <v>48</v>
      </c>
      <c r="E172" s="131" t="s">
        <v>186</v>
      </c>
      <c r="F172" s="132"/>
      <c r="G172" s="133"/>
      <c r="H172" s="94" t="s">
        <v>187</v>
      </c>
      <c r="I172" s="52"/>
    </row>
    <row r="173" spans="1:9">
      <c r="A173" s="151"/>
      <c r="B173" s="96"/>
      <c r="C173" s="96"/>
      <c r="D173" s="96"/>
      <c r="E173" s="98" t="s">
        <v>344</v>
      </c>
      <c r="F173" s="98"/>
      <c r="G173" s="94" t="s">
        <v>345</v>
      </c>
      <c r="H173" s="96"/>
      <c r="I173" s="51"/>
    </row>
    <row r="174" spans="1:9">
      <c r="A174" s="151"/>
      <c r="B174" s="95"/>
      <c r="C174" s="95"/>
      <c r="D174" s="95"/>
      <c r="E174" s="15" t="s">
        <v>372</v>
      </c>
      <c r="F174" s="14" t="s">
        <v>358</v>
      </c>
      <c r="G174" s="95"/>
      <c r="H174" s="97"/>
      <c r="I174" s="50"/>
    </row>
    <row r="175" spans="1:9" ht="21">
      <c r="A175" s="151"/>
      <c r="B175" s="96" t="s">
        <v>188</v>
      </c>
      <c r="C175" s="96" t="s">
        <v>189</v>
      </c>
      <c r="D175" s="41" t="s">
        <v>373</v>
      </c>
      <c r="E175" s="41" t="s">
        <v>349</v>
      </c>
      <c r="F175" s="41" t="s">
        <v>349</v>
      </c>
      <c r="G175" s="41" t="s">
        <v>253</v>
      </c>
      <c r="H175" s="41" t="s">
        <v>191</v>
      </c>
      <c r="I175" s="53" t="s">
        <v>255</v>
      </c>
    </row>
    <row r="176" spans="1:9" ht="21">
      <c r="A176" s="151"/>
      <c r="B176" s="96"/>
      <c r="C176" s="96"/>
      <c r="D176" s="15" t="s">
        <v>385</v>
      </c>
      <c r="E176" s="15" t="s">
        <v>349</v>
      </c>
      <c r="F176" s="15" t="s">
        <v>349</v>
      </c>
      <c r="G176" s="15" t="s">
        <v>257</v>
      </c>
      <c r="H176" s="15" t="s">
        <v>191</v>
      </c>
      <c r="I176" s="15" t="s">
        <v>255</v>
      </c>
    </row>
    <row r="177" spans="1:9" ht="21">
      <c r="A177" s="151"/>
      <c r="B177" s="96"/>
      <c r="C177" s="95"/>
      <c r="D177" s="15" t="s">
        <v>374</v>
      </c>
      <c r="E177" s="15" t="s">
        <v>349</v>
      </c>
      <c r="F177" s="15" t="s">
        <v>349</v>
      </c>
      <c r="G177" s="15" t="s">
        <v>261</v>
      </c>
      <c r="H177" s="15" t="s">
        <v>191</v>
      </c>
      <c r="I177" s="15" t="s">
        <v>262</v>
      </c>
    </row>
    <row r="178" spans="1:9">
      <c r="A178" s="151"/>
      <c r="B178" s="96"/>
      <c r="C178" s="96" t="s">
        <v>222</v>
      </c>
      <c r="D178" s="15" t="s">
        <v>328</v>
      </c>
      <c r="E178" s="15" t="s">
        <v>349</v>
      </c>
      <c r="F178" s="15" t="s">
        <v>375</v>
      </c>
      <c r="G178" s="15" t="s">
        <v>265</v>
      </c>
      <c r="H178" s="15" t="s">
        <v>191</v>
      </c>
      <c r="I178" s="54" t="s">
        <v>117</v>
      </c>
    </row>
    <row r="179" spans="1:9">
      <c r="A179" s="151"/>
      <c r="B179" s="96"/>
      <c r="C179" s="95"/>
      <c r="D179" s="15" t="s">
        <v>330</v>
      </c>
      <c r="E179" s="15" t="s">
        <v>349</v>
      </c>
      <c r="F179" s="15">
        <v>1</v>
      </c>
      <c r="G179" s="15" t="s">
        <v>98</v>
      </c>
      <c r="H179" s="15" t="s">
        <v>191</v>
      </c>
      <c r="I179" s="54" t="s">
        <v>268</v>
      </c>
    </row>
    <row r="180" spans="1:9">
      <c r="A180" s="151"/>
      <c r="B180" s="96"/>
      <c r="C180" s="96" t="s">
        <v>234</v>
      </c>
      <c r="D180" s="15" t="s">
        <v>331</v>
      </c>
      <c r="E180" s="15" t="s">
        <v>349</v>
      </c>
      <c r="F180" s="15" t="s">
        <v>136</v>
      </c>
      <c r="G180" s="15" t="s">
        <v>136</v>
      </c>
      <c r="H180" s="15" t="s">
        <v>191</v>
      </c>
      <c r="I180" s="54" t="s">
        <v>117</v>
      </c>
    </row>
    <row r="181" spans="1:9" ht="21">
      <c r="A181" s="151"/>
      <c r="B181" s="95"/>
      <c r="C181" s="95"/>
      <c r="D181" s="15" t="s">
        <v>332</v>
      </c>
      <c r="E181" s="15" t="s">
        <v>349</v>
      </c>
      <c r="F181" s="15" t="s">
        <v>349</v>
      </c>
      <c r="G181" s="15" t="s">
        <v>136</v>
      </c>
      <c r="H181" s="15" t="s">
        <v>191</v>
      </c>
      <c r="I181" s="15" t="s">
        <v>255</v>
      </c>
    </row>
    <row r="182" spans="1:9" ht="31.5">
      <c r="A182" s="151"/>
      <c r="B182" s="96" t="s">
        <v>243</v>
      </c>
      <c r="C182" s="96" t="s">
        <v>246</v>
      </c>
      <c r="D182" s="41" t="s">
        <v>336</v>
      </c>
      <c r="E182" s="41" t="s">
        <v>349</v>
      </c>
      <c r="F182" s="41" t="s">
        <v>349</v>
      </c>
      <c r="G182" s="41" t="s">
        <v>278</v>
      </c>
      <c r="H182" s="41" t="s">
        <v>191</v>
      </c>
      <c r="I182" s="41" t="s">
        <v>279</v>
      </c>
    </row>
    <row r="183" spans="1:9" ht="31.5">
      <c r="A183" s="151"/>
      <c r="B183" s="96"/>
      <c r="C183" s="96"/>
      <c r="D183" s="15" t="s">
        <v>334</v>
      </c>
      <c r="E183" s="15" t="s">
        <v>349</v>
      </c>
      <c r="F183" s="15" t="s">
        <v>349</v>
      </c>
      <c r="G183" s="15" t="s">
        <v>282</v>
      </c>
      <c r="H183" s="15" t="s">
        <v>191</v>
      </c>
      <c r="I183" s="15" t="s">
        <v>279</v>
      </c>
    </row>
    <row r="184" spans="1:9" ht="21">
      <c r="A184" s="151"/>
      <c r="B184" s="96"/>
      <c r="C184" s="95"/>
      <c r="D184" s="15" t="s">
        <v>338</v>
      </c>
      <c r="E184" s="15">
        <v>1</v>
      </c>
      <c r="F184" s="15">
        <v>1</v>
      </c>
      <c r="G184" s="15" t="s">
        <v>285</v>
      </c>
      <c r="H184" s="15" t="s">
        <v>191</v>
      </c>
      <c r="I184" s="15" t="s">
        <v>262</v>
      </c>
    </row>
    <row r="185" spans="1:9">
      <c r="A185" s="151"/>
      <c r="B185" s="95"/>
      <c r="C185" s="15" t="s">
        <v>318</v>
      </c>
      <c r="D185" s="15" t="s">
        <v>376</v>
      </c>
      <c r="E185" s="15">
        <v>1</v>
      </c>
      <c r="F185" s="15" t="s">
        <v>278</v>
      </c>
      <c r="G185" s="15" t="s">
        <v>289</v>
      </c>
      <c r="H185" s="15" t="s">
        <v>191</v>
      </c>
      <c r="I185" s="54" t="s">
        <v>117</v>
      </c>
    </row>
    <row r="186" spans="1:9" ht="21">
      <c r="A186" s="152"/>
      <c r="B186" s="15" t="s">
        <v>290</v>
      </c>
      <c r="C186" s="15" t="s">
        <v>291</v>
      </c>
      <c r="D186" s="15" t="s">
        <v>377</v>
      </c>
      <c r="E186" s="15" t="s">
        <v>349</v>
      </c>
      <c r="F186" s="15" t="s">
        <v>349</v>
      </c>
      <c r="G186" s="15" t="s">
        <v>177</v>
      </c>
      <c r="H186" s="15" t="s">
        <v>191</v>
      </c>
      <c r="I186" s="15" t="s">
        <v>262</v>
      </c>
    </row>
  </sheetData>
  <mergeCells count="332">
    <mergeCell ref="A1:H1"/>
    <mergeCell ref="J1:R1"/>
    <mergeCell ref="A2:C2"/>
    <mergeCell ref="E2:F2"/>
    <mergeCell ref="G2:H2"/>
    <mergeCell ref="B3:H3"/>
    <mergeCell ref="B4:C4"/>
    <mergeCell ref="E4:H4"/>
    <mergeCell ref="J4:K4"/>
    <mergeCell ref="L4:R4"/>
    <mergeCell ref="G5:H5"/>
    <mergeCell ref="J5:K5"/>
    <mergeCell ref="L5:O5"/>
    <mergeCell ref="Q5:R5"/>
    <mergeCell ref="J6:K6"/>
    <mergeCell ref="Q6:R6"/>
    <mergeCell ref="C7:D7"/>
    <mergeCell ref="J7:K7"/>
    <mergeCell ref="Q7:R7"/>
    <mergeCell ref="E5:E6"/>
    <mergeCell ref="N6:N7"/>
    <mergeCell ref="O6:O7"/>
    <mergeCell ref="P6:P7"/>
    <mergeCell ref="C8:D8"/>
    <mergeCell ref="J8:K8"/>
    <mergeCell ref="L8:M8"/>
    <mergeCell ref="Q8:R8"/>
    <mergeCell ref="C9:D9"/>
    <mergeCell ref="C10:D10"/>
    <mergeCell ref="C11:D11"/>
    <mergeCell ref="C12:D12"/>
    <mergeCell ref="C13:D13"/>
    <mergeCell ref="M13:O13"/>
    <mergeCell ref="C14:D14"/>
    <mergeCell ref="M14:O14"/>
    <mergeCell ref="M15:O15"/>
    <mergeCell ref="M16:O16"/>
    <mergeCell ref="B17:H17"/>
    <mergeCell ref="M17:O17"/>
    <mergeCell ref="B18:H18"/>
    <mergeCell ref="M18:O18"/>
    <mergeCell ref="B19:H19"/>
    <mergeCell ref="M19:O19"/>
    <mergeCell ref="B20:H20"/>
    <mergeCell ref="M20:O20"/>
    <mergeCell ref="M21:O21"/>
    <mergeCell ref="B23:C23"/>
    <mergeCell ref="D23:E23"/>
    <mergeCell ref="B24:C24"/>
    <mergeCell ref="D24:E24"/>
    <mergeCell ref="B25:C25"/>
    <mergeCell ref="D25:E25"/>
    <mergeCell ref="M25:O25"/>
    <mergeCell ref="B26:C26"/>
    <mergeCell ref="D26:E26"/>
    <mergeCell ref="M26:O26"/>
    <mergeCell ref="B27:C27"/>
    <mergeCell ref="D27:E27"/>
    <mergeCell ref="M27:O27"/>
    <mergeCell ref="B28:C28"/>
    <mergeCell ref="D28:E28"/>
    <mergeCell ref="B29:C29"/>
    <mergeCell ref="D29:E29"/>
    <mergeCell ref="M42:O42"/>
    <mergeCell ref="B30:C30"/>
    <mergeCell ref="D30:E30"/>
    <mergeCell ref="B31:C31"/>
    <mergeCell ref="D31:E31"/>
    <mergeCell ref="M31:O31"/>
    <mergeCell ref="B32:E32"/>
    <mergeCell ref="F32:H32"/>
    <mergeCell ref="M32:O32"/>
    <mergeCell ref="M33:O33"/>
    <mergeCell ref="M43:O43"/>
    <mergeCell ref="M44:O44"/>
    <mergeCell ref="M45:O45"/>
    <mergeCell ref="M46:O46"/>
    <mergeCell ref="M47:O47"/>
    <mergeCell ref="D50:F50"/>
    <mergeCell ref="D51:F51"/>
    <mergeCell ref="D52:F52"/>
    <mergeCell ref="M52:O52"/>
    <mergeCell ref="J13:J47"/>
    <mergeCell ref="K14:K32"/>
    <mergeCell ref="K33:K46"/>
    <mergeCell ref="L14:L21"/>
    <mergeCell ref="L22:L27"/>
    <mergeCell ref="L28:L32"/>
    <mergeCell ref="L34:L46"/>
    <mergeCell ref="M34:O34"/>
    <mergeCell ref="M35:O35"/>
    <mergeCell ref="M36:O36"/>
    <mergeCell ref="M37:O37"/>
    <mergeCell ref="M38:O38"/>
    <mergeCell ref="M39:O39"/>
    <mergeCell ref="M40:O40"/>
    <mergeCell ref="M41:O41"/>
    <mergeCell ref="M61:O61"/>
    <mergeCell ref="D62:F62"/>
    <mergeCell ref="M62:O62"/>
    <mergeCell ref="D53:F53"/>
    <mergeCell ref="M53:O53"/>
    <mergeCell ref="D54:F54"/>
    <mergeCell ref="M54:O54"/>
    <mergeCell ref="D55:F55"/>
    <mergeCell ref="M55:O55"/>
    <mergeCell ref="D56:F56"/>
    <mergeCell ref="M56:O56"/>
    <mergeCell ref="D57:F57"/>
    <mergeCell ref="D63:F63"/>
    <mergeCell ref="M63:O63"/>
    <mergeCell ref="D64:F64"/>
    <mergeCell ref="D65:F65"/>
    <mergeCell ref="D66:F66"/>
    <mergeCell ref="D67:F67"/>
    <mergeCell ref="D68:F68"/>
    <mergeCell ref="M68:O68"/>
    <mergeCell ref="D69:F69"/>
    <mergeCell ref="M69:O69"/>
    <mergeCell ref="J52:J63"/>
    <mergeCell ref="K53:K56"/>
    <mergeCell ref="K57:K62"/>
    <mergeCell ref="L53:L54"/>
    <mergeCell ref="L57:L58"/>
    <mergeCell ref="L59:L61"/>
    <mergeCell ref="J64:K67"/>
    <mergeCell ref="L64:R67"/>
    <mergeCell ref="D58:F58"/>
    <mergeCell ref="D59:F59"/>
    <mergeCell ref="M59:O59"/>
    <mergeCell ref="D60:F60"/>
    <mergeCell ref="M60:O60"/>
    <mergeCell ref="D61:F61"/>
    <mergeCell ref="D70:F70"/>
    <mergeCell ref="M70:O70"/>
    <mergeCell ref="D71:F71"/>
    <mergeCell ref="M71:O71"/>
    <mergeCell ref="D72:F72"/>
    <mergeCell ref="M72:O72"/>
    <mergeCell ref="D73:F73"/>
    <mergeCell ref="M73:O73"/>
    <mergeCell ref="D74:F74"/>
    <mergeCell ref="M74:O74"/>
    <mergeCell ref="J87:K94"/>
    <mergeCell ref="L87:R94"/>
    <mergeCell ref="D75:F75"/>
    <mergeCell ref="M75:O75"/>
    <mergeCell ref="D76:F76"/>
    <mergeCell ref="M76:O76"/>
    <mergeCell ref="D77:F77"/>
    <mergeCell ref="M77:O77"/>
    <mergeCell ref="D78:F78"/>
    <mergeCell ref="M78:O78"/>
    <mergeCell ref="D79:F79"/>
    <mergeCell ref="M79:O79"/>
    <mergeCell ref="D92:F92"/>
    <mergeCell ref="D93:F93"/>
    <mergeCell ref="D94:F94"/>
    <mergeCell ref="D97:F97"/>
    <mergeCell ref="D98:F98"/>
    <mergeCell ref="D99:F99"/>
    <mergeCell ref="D100:F100"/>
    <mergeCell ref="D80:F80"/>
    <mergeCell ref="M80:O80"/>
    <mergeCell ref="K81:R81"/>
    <mergeCell ref="D84:F84"/>
    <mergeCell ref="D85:F85"/>
    <mergeCell ref="D86:F86"/>
    <mergeCell ref="D87:F87"/>
    <mergeCell ref="D88:F88"/>
    <mergeCell ref="D89:F89"/>
    <mergeCell ref="J68:J80"/>
    <mergeCell ref="K69:K75"/>
    <mergeCell ref="K76:K79"/>
    <mergeCell ref="L69:L71"/>
    <mergeCell ref="L72:L73"/>
    <mergeCell ref="L74:L75"/>
    <mergeCell ref="L76:L78"/>
    <mergeCell ref="J82:K84"/>
    <mergeCell ref="L82:R84"/>
    <mergeCell ref="J85:K86"/>
    <mergeCell ref="L85:R86"/>
    <mergeCell ref="E172:G172"/>
    <mergeCell ref="E173:F173"/>
    <mergeCell ref="A5:A14"/>
    <mergeCell ref="A15:A16"/>
    <mergeCell ref="A17:A20"/>
    <mergeCell ref="A21:A31"/>
    <mergeCell ref="A32:A47"/>
    <mergeCell ref="A48:A49"/>
    <mergeCell ref="A50:A80"/>
    <mergeCell ref="A81:A83"/>
    <mergeCell ref="A84:A94"/>
    <mergeCell ref="A95:A96"/>
    <mergeCell ref="A97:A109"/>
    <mergeCell ref="A110:A114"/>
    <mergeCell ref="A115:A152"/>
    <mergeCell ref="A153:A155"/>
    <mergeCell ref="A156:A169"/>
    <mergeCell ref="A170:A171"/>
    <mergeCell ref="A172:A186"/>
    <mergeCell ref="B7:B9"/>
    <mergeCell ref="B10:B14"/>
    <mergeCell ref="D101:F101"/>
    <mergeCell ref="D102:F102"/>
    <mergeCell ref="D103:F103"/>
    <mergeCell ref="B51:B65"/>
    <mergeCell ref="B66:B79"/>
    <mergeCell ref="B85:B88"/>
    <mergeCell ref="B89:B93"/>
    <mergeCell ref="B98:B104"/>
    <mergeCell ref="B105:B108"/>
    <mergeCell ref="B115:B118"/>
    <mergeCell ref="B119:B137"/>
    <mergeCell ref="B138:B151"/>
    <mergeCell ref="B156:B158"/>
    <mergeCell ref="B159:B162"/>
    <mergeCell ref="B163:B168"/>
    <mergeCell ref="B172:B174"/>
    <mergeCell ref="B175:B181"/>
    <mergeCell ref="B182:B185"/>
    <mergeCell ref="C51:C58"/>
    <mergeCell ref="C59:C62"/>
    <mergeCell ref="C63:C65"/>
    <mergeCell ref="C67:C79"/>
    <mergeCell ref="C85:C86"/>
    <mergeCell ref="C90:C92"/>
    <mergeCell ref="C98:C100"/>
    <mergeCell ref="C101:C102"/>
    <mergeCell ref="C103:C104"/>
    <mergeCell ref="C105:C107"/>
    <mergeCell ref="C115:C118"/>
    <mergeCell ref="C119:C126"/>
    <mergeCell ref="C127:C132"/>
    <mergeCell ref="C133:C137"/>
    <mergeCell ref="C139:C151"/>
    <mergeCell ref="C156:C158"/>
    <mergeCell ref="C159:C160"/>
    <mergeCell ref="C163:C164"/>
    <mergeCell ref="C165:C167"/>
    <mergeCell ref="C172:C174"/>
    <mergeCell ref="C175:C177"/>
    <mergeCell ref="C178:C179"/>
    <mergeCell ref="C180:C181"/>
    <mergeCell ref="C182:C184"/>
    <mergeCell ref="D115:D118"/>
    <mergeCell ref="D127:D129"/>
    <mergeCell ref="D133:D135"/>
    <mergeCell ref="D156:D158"/>
    <mergeCell ref="D163:D164"/>
    <mergeCell ref="D172:D174"/>
    <mergeCell ref="E127:E129"/>
    <mergeCell ref="E133:E135"/>
    <mergeCell ref="E163:E164"/>
    <mergeCell ref="F5:F6"/>
    <mergeCell ref="F127:F129"/>
    <mergeCell ref="F133:F135"/>
    <mergeCell ref="F163:F164"/>
    <mergeCell ref="G21:G22"/>
    <mergeCell ref="G116:G118"/>
    <mergeCell ref="G127:G129"/>
    <mergeCell ref="G133:G135"/>
    <mergeCell ref="G157:G158"/>
    <mergeCell ref="G163:G164"/>
    <mergeCell ref="E115:G115"/>
    <mergeCell ref="E156:G156"/>
    <mergeCell ref="E157:F157"/>
    <mergeCell ref="D104:F104"/>
    <mergeCell ref="D105:F105"/>
    <mergeCell ref="D106:F106"/>
    <mergeCell ref="D107:F107"/>
    <mergeCell ref="D108:F108"/>
    <mergeCell ref="D109:F109"/>
    <mergeCell ref="D90:F90"/>
    <mergeCell ref="D91:F91"/>
    <mergeCell ref="G173:G174"/>
    <mergeCell ref="H21:H22"/>
    <mergeCell ref="H115:H118"/>
    <mergeCell ref="H127:H129"/>
    <mergeCell ref="H133:H135"/>
    <mergeCell ref="H156:H158"/>
    <mergeCell ref="H163:H164"/>
    <mergeCell ref="H172:H174"/>
    <mergeCell ref="I81:I83"/>
    <mergeCell ref="I95:I96"/>
    <mergeCell ref="I110:I114"/>
    <mergeCell ref="I116:I117"/>
    <mergeCell ref="I127:I129"/>
    <mergeCell ref="I133:I135"/>
    <mergeCell ref="I153:I155"/>
    <mergeCell ref="I159:I160"/>
    <mergeCell ref="I163:I164"/>
    <mergeCell ref="I170:I171"/>
    <mergeCell ref="B81:H83"/>
    <mergeCell ref="B95:H96"/>
    <mergeCell ref="B110:H114"/>
    <mergeCell ref="E116:F117"/>
    <mergeCell ref="B153:H155"/>
    <mergeCell ref="B170:H171"/>
    <mergeCell ref="P22:P24"/>
    <mergeCell ref="P28:P30"/>
    <mergeCell ref="P57:P58"/>
    <mergeCell ref="Q22:Q24"/>
    <mergeCell ref="Q28:Q30"/>
    <mergeCell ref="Q57:Q58"/>
    <mergeCell ref="R22:R24"/>
    <mergeCell ref="R28:R30"/>
    <mergeCell ref="R57:R58"/>
    <mergeCell ref="S9:S12"/>
    <mergeCell ref="S28:S30"/>
    <mergeCell ref="S48:S51"/>
    <mergeCell ref="S57:S58"/>
    <mergeCell ref="S64:S67"/>
    <mergeCell ref="B5:D6"/>
    <mergeCell ref="L6:M7"/>
    <mergeCell ref="J9:K12"/>
    <mergeCell ref="L9:R12"/>
    <mergeCell ref="B15:H16"/>
    <mergeCell ref="B21:C22"/>
    <mergeCell ref="D21:E22"/>
    <mergeCell ref="M22:O24"/>
    <mergeCell ref="M28:O30"/>
    <mergeCell ref="B33:E39"/>
    <mergeCell ref="F33:H39"/>
    <mergeCell ref="B40:E43"/>
    <mergeCell ref="F40:H43"/>
    <mergeCell ref="B44:E47"/>
    <mergeCell ref="F44:H47"/>
    <mergeCell ref="B48:H49"/>
    <mergeCell ref="J48:K51"/>
    <mergeCell ref="L48:R51"/>
    <mergeCell ref="M57:O58"/>
  </mergeCells>
  <phoneticPr fontId="29" type="noConversion"/>
  <pageMargins left="0.75" right="0.75" top="1" bottom="1" header="0.5" footer="0.5"/>
  <pageSetup paperSize="9" scale="78" fitToHeight="0" orientation="portrait" r:id="rId1"/>
  <rowBreaks count="1" manualBreakCount="1">
    <brk id="42"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整体绩效</vt:lpstr>
      <vt:lpstr>整体绩效!Print_Area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2024-04-26T00:18:00Z</dcterms:created>
  <dcterms:modified xsi:type="dcterms:W3CDTF">2024-10-29T07:49:49Z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AF906DFDC5AD45AE8D1A105DE589309A_11</vt:lpwstr>
  </property>
  <property fmtid="{D5CDD505-2E9C-101B-9397-08002B2CF9AE}" pid="3" name="KSOProductBuildVer">
    <vt:lpwstr>2052-12.1.0.16729</vt:lpwstr>
  </property>
</Properties>
</file>