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6540"/>
  </bookViews>
  <sheets>
    <sheet name="汇总" sheetId="1" r:id="rId1"/>
  </sheets>
  <definedNames>
    <definedName name="_xlnm._FilterDatabase" localSheetId="0" hidden="1">汇总!$A$4:$O$26</definedName>
    <definedName name="_xlnm.Print_Area" localSheetId="0">汇总!$A$1:$O$26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1" l="1"/>
  <c r="I26" i="1"/>
  <c r="G26" i="1"/>
  <c r="N25" i="1"/>
  <c r="I25" i="1"/>
  <c r="G25" i="1"/>
  <c r="N24" i="1"/>
  <c r="I24" i="1"/>
  <c r="G24" i="1"/>
  <c r="N23" i="1"/>
  <c r="I23" i="1"/>
  <c r="G23" i="1"/>
  <c r="N22" i="1"/>
  <c r="I22" i="1"/>
  <c r="G22" i="1"/>
  <c r="N21" i="1"/>
  <c r="I21" i="1"/>
  <c r="G21" i="1"/>
  <c r="N20" i="1"/>
  <c r="I20" i="1"/>
  <c r="G20" i="1"/>
  <c r="N19" i="1"/>
  <c r="I19" i="1"/>
  <c r="G19" i="1"/>
  <c r="N18" i="1"/>
  <c r="I18" i="1"/>
  <c r="G18" i="1"/>
  <c r="N17" i="1"/>
  <c r="I17" i="1"/>
  <c r="G17" i="1"/>
  <c r="N16" i="1"/>
  <c r="I16" i="1"/>
  <c r="G16" i="1"/>
  <c r="N15" i="1"/>
  <c r="I15" i="1"/>
  <c r="G15" i="1"/>
  <c r="N14" i="1"/>
  <c r="I14" i="1"/>
  <c r="G14" i="1"/>
  <c r="N13" i="1"/>
  <c r="I13" i="1"/>
  <c r="G13" i="1"/>
  <c r="N12" i="1"/>
  <c r="I12" i="1"/>
  <c r="G12" i="1"/>
  <c r="N11" i="1"/>
  <c r="I11" i="1"/>
  <c r="H11" i="1"/>
  <c r="G11" i="1"/>
  <c r="N10" i="1"/>
  <c r="I10" i="1"/>
  <c r="G10" i="1"/>
  <c r="N9" i="1"/>
  <c r="I9" i="1"/>
  <c r="G9" i="1"/>
  <c r="N8" i="1"/>
  <c r="I8" i="1"/>
  <c r="G8" i="1"/>
  <c r="N7" i="1"/>
  <c r="I7" i="1"/>
  <c r="G7" i="1"/>
  <c r="N6" i="1"/>
  <c r="I6" i="1"/>
  <c r="H6" i="1"/>
  <c r="G6" i="1"/>
  <c r="N5" i="1"/>
  <c r="I5" i="1"/>
  <c r="G5" i="1"/>
</calcChain>
</file>

<file path=xl/sharedStrings.xml><?xml version="1.0" encoding="utf-8"?>
<sst xmlns="http://schemas.openxmlformats.org/spreadsheetml/2006/main" count="109" uniqueCount="78">
  <si>
    <t>2023年度武汉市东西湖区人民政府东山街道办事处项目绩效自评情况汇总表</t>
  </si>
  <si>
    <t>填表人：陈敬武</t>
  </si>
  <si>
    <t>联系电话：15927501918</t>
  </si>
  <si>
    <t>单位：万元</t>
  </si>
  <si>
    <t>序号</t>
  </si>
  <si>
    <t>预算部门</t>
  </si>
  <si>
    <t>项目名称</t>
  </si>
  <si>
    <t>实施科室（单位）</t>
  </si>
  <si>
    <t>全年预算数</t>
  </si>
  <si>
    <t>全年
执行数</t>
  </si>
  <si>
    <t>项目自评得分</t>
  </si>
  <si>
    <t>指标偏差大或未完成原因分析（简要概述）</t>
  </si>
  <si>
    <t>年初
预算数</t>
  </si>
  <si>
    <t>年中追加数/调减数</t>
  </si>
  <si>
    <t>小计</t>
  </si>
  <si>
    <t>预算执行
（20分）</t>
  </si>
  <si>
    <t>成本指标
（0分）</t>
  </si>
  <si>
    <t>产出指标
（40分）</t>
  </si>
  <si>
    <t>效益指标
（20分）</t>
  </si>
  <si>
    <t>满意度指标
（20分）</t>
  </si>
  <si>
    <t>合计</t>
  </si>
  <si>
    <t>东山街道办事处</t>
  </si>
  <si>
    <t>公共服务办运行经费</t>
  </si>
  <si>
    <t>公共服务办</t>
  </si>
  <si>
    <t>二级单位运行经费</t>
  </si>
  <si>
    <t>核算中心</t>
  </si>
  <si>
    <t>无</t>
  </si>
  <si>
    <t>社区运行经费</t>
  </si>
  <si>
    <t>财政所运行经费</t>
  </si>
  <si>
    <t>财政所</t>
  </si>
  <si>
    <r>
      <rPr>
        <sz val="10"/>
        <rFont val="宋体"/>
        <family val="3"/>
        <charset val="134"/>
      </rPr>
      <t>本项目资金用于完成上级交办任务，弥补经费不足，应对突发事件。</t>
    </r>
    <r>
      <rPr>
        <sz val="10"/>
        <rFont val="Bahnschrift SemiLight SemiConde"/>
        <family val="1"/>
      </rPr>
      <t>2023</t>
    </r>
    <r>
      <rPr>
        <sz val="10"/>
        <rFont val="宋体"/>
        <family val="3"/>
        <charset val="134"/>
      </rPr>
      <t>年耕地保护整治及危房改造项目资金从单位其他资金支付，未使用本项目资金，因此节约了部分资金，造成项目执行率偏低。</t>
    </r>
  </si>
  <si>
    <t>拆迁过渡及退地生活费</t>
  </si>
  <si>
    <t>拆迁退地办公室</t>
  </si>
  <si>
    <t>党团职工服务经费</t>
  </si>
  <si>
    <t>党建办</t>
  </si>
  <si>
    <r>
      <rPr>
        <sz val="10"/>
        <rFont val="Bahnschrift SemiLight SemiConde"/>
        <family val="1"/>
      </rPr>
      <t>2023</t>
    </r>
    <r>
      <rPr>
        <sz val="10"/>
        <rFont val="宋体"/>
        <family val="3"/>
        <charset val="134"/>
      </rPr>
      <t>年因农场机构改革与人员分流等，预算项目中体检项目未开展，节约</t>
    </r>
    <r>
      <rPr>
        <sz val="10"/>
        <rFont val="Bahnschrift SemiLight SemiConde"/>
        <family val="1"/>
      </rPr>
      <t>80</t>
    </r>
    <r>
      <rPr>
        <sz val="10"/>
        <rFont val="宋体"/>
        <family val="3"/>
        <charset val="134"/>
      </rPr>
      <t>万元预算资金，同时大型党建宣传活动减少也节约了预算资金使用造成预算执行率偏低。</t>
    </r>
  </si>
  <si>
    <t>党员群众服务中心经费</t>
  </si>
  <si>
    <t>党员群众服务中心</t>
  </si>
  <si>
    <t>党政办</t>
  </si>
  <si>
    <r>
      <rPr>
        <sz val="10"/>
        <rFont val="宋体"/>
        <family val="3"/>
        <charset val="134"/>
      </rPr>
      <t>预算编制中的车辆租赁</t>
    </r>
    <r>
      <rPr>
        <sz val="10"/>
        <rFont val="Bahnschrift SemiLight SemiConde"/>
        <family val="1"/>
      </rPr>
      <t>20</t>
    </r>
    <r>
      <rPr>
        <sz val="10"/>
        <rFont val="宋体"/>
        <family val="3"/>
        <charset val="134"/>
      </rPr>
      <t>万元</t>
    </r>
    <r>
      <rPr>
        <sz val="10"/>
        <rFont val="Bahnschrift SemiLight SemiConde"/>
        <family val="1"/>
      </rPr>
      <t>2023</t>
    </r>
    <r>
      <rPr>
        <sz val="10"/>
        <rFont val="宋体"/>
        <family val="3"/>
        <charset val="134"/>
      </rPr>
      <t>年因疫情管控取消未执行；档案馆未在年底前完成对档案资料的验收，因此档案管理工作费用</t>
    </r>
    <r>
      <rPr>
        <sz val="10"/>
        <rFont val="Bahnschrift SemiLight SemiConde"/>
        <family val="1"/>
      </rPr>
      <t>30</t>
    </r>
    <r>
      <rPr>
        <sz val="10"/>
        <rFont val="宋体"/>
        <family val="3"/>
        <charset val="134"/>
      </rPr>
      <t>万元未结算完全，造成项目执行率偏低。</t>
    </r>
  </si>
  <si>
    <t>东山红色物业经费</t>
  </si>
  <si>
    <t>东山红色物业管理有限责任公司</t>
  </si>
  <si>
    <t>安全生产工作经费</t>
  </si>
  <si>
    <t>公共安全办</t>
  </si>
  <si>
    <r>
      <rPr>
        <sz val="10"/>
        <rFont val="宋体"/>
        <family val="3"/>
        <charset val="134"/>
      </rPr>
      <t>八支沟五四段的护栏因财政资金到位问题未实施，造成预算执行率偏低，安全隐患整改及时率未达</t>
    </r>
    <r>
      <rPr>
        <sz val="10"/>
        <rFont val="Bahnschrift SemiLight SemiConde"/>
        <family val="1"/>
      </rPr>
      <t>100%</t>
    </r>
    <r>
      <rPr>
        <sz val="10"/>
        <rFont val="宋体"/>
        <family val="3"/>
        <charset val="134"/>
      </rPr>
      <t>。</t>
    </r>
  </si>
  <si>
    <t>综治、信访、维稳经费</t>
  </si>
  <si>
    <r>
      <rPr>
        <sz val="10"/>
        <rFont val="宋体"/>
        <family val="3"/>
        <charset val="134"/>
      </rPr>
      <t>因财政资金未及时到位，预算测算中的三级视频设备维护费</t>
    </r>
    <r>
      <rPr>
        <sz val="10"/>
        <rFont val="Bahnschrift SemiLight SemiConde"/>
        <family val="1"/>
      </rPr>
      <t>28</t>
    </r>
    <r>
      <rPr>
        <sz val="10"/>
        <rFont val="宋体"/>
        <family val="3"/>
        <charset val="134"/>
      </rPr>
      <t>万元，</t>
    </r>
    <r>
      <rPr>
        <sz val="10"/>
        <rFont val="Bahnschrift SemiLight SemiConde"/>
        <family val="1"/>
      </rPr>
      <t>2023</t>
    </r>
    <r>
      <rPr>
        <sz val="10"/>
        <rFont val="宋体"/>
        <family val="3"/>
        <charset val="134"/>
      </rPr>
      <t>年实际支出</t>
    </r>
    <r>
      <rPr>
        <sz val="10"/>
        <rFont val="Bahnschrift SemiLight SemiConde"/>
        <family val="1"/>
      </rPr>
      <t>2.78</t>
    </r>
    <r>
      <rPr>
        <sz val="10"/>
        <rFont val="宋体"/>
        <family val="3"/>
        <charset val="134"/>
      </rPr>
      <t>万元，</t>
    </r>
    <r>
      <rPr>
        <sz val="10"/>
        <rFont val="Bahnschrift SemiLight SemiConde"/>
        <family val="1"/>
      </rPr>
      <t>7</t>
    </r>
    <r>
      <rPr>
        <sz val="10"/>
        <rFont val="宋体"/>
        <family val="3"/>
        <charset val="134"/>
      </rPr>
      <t>万元延迟至</t>
    </r>
    <r>
      <rPr>
        <sz val="10"/>
        <rFont val="Bahnschrift SemiLight SemiConde"/>
        <family val="1"/>
      </rPr>
      <t>2024</t>
    </r>
    <r>
      <rPr>
        <sz val="10"/>
        <rFont val="宋体"/>
        <family val="3"/>
        <charset val="134"/>
      </rPr>
      <t>年支付，因此节约了部分预算资金。</t>
    </r>
  </si>
  <si>
    <t>公共管理办运行经费</t>
  </si>
  <si>
    <t>公共管理办公室</t>
  </si>
  <si>
    <t>因财政资金未及时到位，维修资金不足，执行率偏差大</t>
  </si>
  <si>
    <t>小型修缮</t>
  </si>
  <si>
    <t>因财政资金未及时到位，部分项目已实施未结算支付造成预算执行率偏低。</t>
  </si>
  <si>
    <t>集镇及村湾规划费</t>
  </si>
  <si>
    <t>公共管理办</t>
  </si>
  <si>
    <t>因财政资金未及时到位，项目仅支付进度款造成预算执行率偏低。</t>
  </si>
  <si>
    <t>农垦养老保险</t>
  </si>
  <si>
    <t>社保所</t>
  </si>
  <si>
    <r>
      <rPr>
        <sz val="10"/>
        <rFont val="宋体"/>
        <family val="3"/>
        <charset val="134"/>
      </rPr>
      <t>参保人数未考虑退休人员以及</t>
    </r>
    <r>
      <rPr>
        <sz val="10"/>
        <rFont val="Bahnschrift SemiLight SemiConde"/>
        <family val="1"/>
      </rPr>
      <t>2023</t>
    </r>
    <r>
      <rPr>
        <sz val="10"/>
        <rFont val="宋体"/>
        <family val="3"/>
        <charset val="134"/>
      </rPr>
      <t>年农场机构改革人员变动，参保人数较预算设置指标值低。</t>
    </r>
  </si>
  <si>
    <t>农业支出</t>
  </si>
  <si>
    <t>乡村振兴领导小组</t>
  </si>
  <si>
    <r>
      <rPr>
        <sz val="10"/>
        <rFont val="宋体"/>
        <family val="3"/>
        <charset val="134"/>
      </rPr>
      <t>应为</t>
    </r>
    <r>
      <rPr>
        <sz val="10"/>
        <rFont val="Bahnschrift SemiLight SemiConde"/>
        <family val="1"/>
      </rPr>
      <t>“</t>
    </r>
    <r>
      <rPr>
        <sz val="10"/>
        <rFont val="宋体"/>
        <family val="3"/>
        <charset val="134"/>
      </rPr>
      <t>农民人均纯收入增长≥</t>
    </r>
    <r>
      <rPr>
        <sz val="10"/>
        <rFont val="Bahnschrift SemiLight SemiConde"/>
        <family val="1"/>
      </rPr>
      <t>5%”</t>
    </r>
    <r>
      <rPr>
        <sz val="10"/>
        <rFont val="宋体"/>
        <family val="3"/>
        <charset val="134"/>
      </rPr>
      <t>，在经济形式整体下滑的情况下，</t>
    </r>
    <r>
      <rPr>
        <sz val="10"/>
        <rFont val="Bahnschrift SemiLight SemiConde"/>
        <family val="1"/>
      </rPr>
      <t>5%</t>
    </r>
    <r>
      <rPr>
        <sz val="10"/>
        <rFont val="宋体"/>
        <family val="3"/>
        <charset val="134"/>
      </rPr>
      <t>增长率可实现性难度过大。</t>
    </r>
  </si>
  <si>
    <t>区域发展办运行资金</t>
  </si>
  <si>
    <t>区域发展办</t>
  </si>
  <si>
    <t>当年租金及应收款回收率较低的原因是部分企业经营不善无力支付当年租金及应收款，目前法院正在强制执行中。</t>
  </si>
  <si>
    <t>审计经费</t>
  </si>
  <si>
    <t>审计科</t>
  </si>
  <si>
    <t>执行数低于预算数的原因是部分项目正在审计中，当年未予支付。</t>
  </si>
  <si>
    <t>网格中心经费</t>
  </si>
  <si>
    <t xml:space="preserve">网格中心
</t>
  </si>
  <si>
    <r>
      <rPr>
        <sz val="10"/>
        <rFont val="Bahnschrift SemiLight SemiConde"/>
        <family val="1"/>
      </rPr>
      <t>3</t>
    </r>
    <r>
      <rPr>
        <sz val="10"/>
        <rFont val="宋体"/>
        <family val="3"/>
        <charset val="134"/>
      </rPr>
      <t>人辞职，</t>
    </r>
    <r>
      <rPr>
        <sz val="10"/>
        <rFont val="Bahnschrift SemiLight SemiConde"/>
        <family val="1"/>
      </rPr>
      <t>2023</t>
    </r>
    <r>
      <rPr>
        <sz val="10"/>
        <rFont val="宋体"/>
        <family val="3"/>
        <charset val="134"/>
      </rPr>
      <t>年新招聘的网格员由于手续办理较慢尚未入职，因此人员变动大，执行率偏低。</t>
    </r>
  </si>
  <si>
    <t>企业发展金</t>
  </si>
  <si>
    <t>项目预算执行率较低，原因包括预算编制不合理，其次财政资金到位不及时。</t>
  </si>
  <si>
    <t>招商办运行经费</t>
  </si>
  <si>
    <t>因财政资金未及时到位，费用未能在本年度内支付造成预算执行率偏低。</t>
  </si>
  <si>
    <t>综合执法中心经费</t>
  </si>
  <si>
    <t>综合执法中心</t>
  </si>
  <si>
    <r>
      <rPr>
        <sz val="10"/>
        <rFont val="宋体"/>
        <family val="3"/>
        <charset val="134"/>
      </rPr>
      <t>因</t>
    </r>
    <r>
      <rPr>
        <sz val="10"/>
        <rFont val="Bahnschrift SemiLight SemiConde"/>
        <family val="1"/>
      </rPr>
      <t>2022</t>
    </r>
    <r>
      <rPr>
        <sz val="10"/>
        <rFont val="宋体"/>
        <family val="3"/>
        <charset val="134"/>
      </rPr>
      <t>年专项资金结余</t>
    </r>
    <r>
      <rPr>
        <sz val="10"/>
        <rFont val="Bahnschrift SemiLight SemiConde"/>
        <family val="1"/>
      </rPr>
      <t>176.7</t>
    </r>
    <r>
      <rPr>
        <sz val="10"/>
        <rFont val="宋体"/>
        <family val="3"/>
        <charset val="134"/>
      </rPr>
      <t>万，在</t>
    </r>
    <r>
      <rPr>
        <sz val="10"/>
        <rFont val="Bahnschrift SemiLight SemiConde"/>
        <family val="1"/>
      </rPr>
      <t>2023</t>
    </r>
    <r>
      <rPr>
        <sz val="10"/>
        <rFont val="宋体"/>
        <family val="3"/>
        <charset val="134"/>
      </rPr>
      <t>年支出</t>
    </r>
    <r>
      <rPr>
        <sz val="10"/>
        <rFont val="Bahnschrift SemiLight SemiConde"/>
        <family val="1"/>
      </rPr>
      <t>134.4</t>
    </r>
    <r>
      <rPr>
        <sz val="10"/>
        <rFont val="宋体"/>
        <family val="3"/>
        <charset val="134"/>
      </rPr>
      <t>万，同时财政资金不能及时到账，综合执法中心</t>
    </r>
    <r>
      <rPr>
        <sz val="10"/>
        <rFont val="Bahnschrift SemiLight SemiConde"/>
        <family val="1"/>
      </rPr>
      <t>2023</t>
    </r>
    <r>
      <rPr>
        <sz val="10"/>
        <rFont val="宋体"/>
        <family val="3"/>
        <charset val="134"/>
      </rPr>
      <t>年支出</t>
    </r>
    <r>
      <rPr>
        <sz val="10"/>
        <rFont val="Bahnschrift SemiLight SemiConde"/>
        <family val="1"/>
      </rPr>
      <t>108.2</t>
    </r>
    <r>
      <rPr>
        <sz val="10"/>
        <rFont val="宋体"/>
        <family val="3"/>
        <charset val="134"/>
      </rPr>
      <t>万无资金支付，转至</t>
    </r>
    <r>
      <rPr>
        <sz val="10"/>
        <rFont val="Bahnschrift SemiLight SemiConde"/>
        <family val="1"/>
      </rPr>
      <t>2024</t>
    </r>
    <r>
      <rPr>
        <sz val="10"/>
        <rFont val="宋体"/>
        <family val="3"/>
        <charset val="134"/>
      </rPr>
      <t>年支付。</t>
    </r>
  </si>
  <si>
    <r>
      <rPr>
        <sz val="10"/>
        <rFont val="宋体"/>
        <family val="3"/>
        <charset val="134"/>
      </rPr>
      <t>预算中预测的困难群众临时救助</t>
    </r>
    <r>
      <rPr>
        <sz val="10"/>
        <rFont val="Bahnschrift SemiLight SemiConde"/>
        <family val="1"/>
      </rPr>
      <t>16</t>
    </r>
    <r>
      <rPr>
        <sz val="10"/>
        <rFont val="宋体"/>
        <family val="3"/>
        <charset val="134"/>
      </rPr>
      <t>万元，因临时救助事项的不可预测性，</t>
    </r>
    <r>
      <rPr>
        <sz val="10"/>
        <rFont val="Bahnschrift SemiLight SemiConde"/>
        <family val="1"/>
      </rPr>
      <t xml:space="preserve"> 2023</t>
    </r>
    <r>
      <rPr>
        <sz val="10"/>
        <rFont val="宋体"/>
        <family val="3"/>
        <charset val="134"/>
      </rPr>
      <t>年实际支付临时救助支出</t>
    </r>
    <r>
      <rPr>
        <sz val="10"/>
        <rFont val="Bahnschrift SemiLight SemiConde"/>
        <family val="1"/>
      </rPr>
      <t>0.55</t>
    </r>
    <r>
      <rPr>
        <sz val="10"/>
        <rFont val="宋体"/>
        <family val="3"/>
        <charset val="134"/>
      </rPr>
      <t>万元，节约了预算资金，预算执行率偏低。</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</si>
</sst>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16">
    <font>
      <sz val="11"/>
      <color theme="1"/>
      <name val="宋体"/>
      <charset val="134"/>
      <scheme val="minor"/>
    </font>
    <font>
      <sz val="11"/>
      <name val="宋体"/>
      <charset val="134"/>
      <scheme val="minor"/>
    </font>
    <font>
      <sz val="12"/>
      <name val="宋体"/>
      <charset val="134"/>
    </font>
    <font>
      <sz val="11"/>
      <name val="黑体"/>
      <charset val="134"/>
    </font>
    <font>
      <sz val="11"/>
      <name val="Times New Roman"/>
      <family val="1"/>
    </font>
    <font>
      <sz val="22"/>
      <name val="方正小标宋简体"/>
      <charset val="134"/>
    </font>
    <font>
      <sz val="22"/>
      <name val="宋体"/>
      <charset val="134"/>
      <scheme val="minor"/>
    </font>
    <font>
      <sz val="10"/>
      <name val="宋体"/>
      <charset val="134"/>
    </font>
    <font>
      <sz val="10"/>
      <name val="宋体"/>
      <charset val="134"/>
    </font>
    <font>
      <sz val="10"/>
      <name val="Times New Roman"/>
    </font>
    <font>
      <sz val="9"/>
      <name val="SimSun"/>
      <charset val="134"/>
    </font>
    <font>
      <sz val="11"/>
      <name val="宋体"/>
      <charset val="134"/>
    </font>
    <font>
      <sz val="10.5"/>
      <name val="宋体"/>
      <charset val="134"/>
    </font>
    <font>
      <sz val="10"/>
      <name val="Bahnschrift SemiLight SemiConde"/>
      <family val="1"/>
    </font>
    <font>
      <sz val="10"/>
      <name val="宋体"/>
      <family val="3"/>
      <charset val="134"/>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right"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78" fontId="9" fillId="0" borderId="2" xfId="0" applyNumberFormat="1" applyFont="1" applyFill="1" applyBorder="1" applyAlignment="1">
      <alignment horizontal="right"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0" xfId="0" applyFont="1" applyFill="1" applyAlignment="1">
      <alignment horizontal="center" vertical="center" wrapText="1"/>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9" fillId="0" borderId="2" xfId="0" applyFont="1" applyFill="1" applyBorder="1" applyAlignment="1">
      <alignment horizontal="right" vertical="center"/>
    </xf>
    <xf numFmtId="0" fontId="13"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abSelected="1" view="pageBreakPreview" topLeftCell="D1" zoomScaleNormal="100" workbookViewId="0">
      <selection activeCell="O5" sqref="O5"/>
    </sheetView>
  </sheetViews>
  <sheetFormatPr defaultColWidth="9" defaultRowHeight="13.5"/>
  <cols>
    <col min="1" max="1" width="5.25" style="1" customWidth="1"/>
    <col min="2" max="2" width="18.875" style="1" customWidth="1"/>
    <col min="3" max="3" width="24.125" style="5" customWidth="1"/>
    <col min="4" max="4" width="24.875" style="5" customWidth="1"/>
    <col min="5" max="5" width="9.25" style="1" customWidth="1"/>
    <col min="6" max="6" width="8.625" style="1" customWidth="1"/>
    <col min="7" max="8" width="9.5" style="1" customWidth="1"/>
    <col min="9" max="9" width="9.5" style="6" customWidth="1"/>
    <col min="10" max="12" width="9" style="6" customWidth="1"/>
    <col min="13" max="13" width="7.5" style="6" customWidth="1"/>
    <col min="14" max="14" width="6.125" style="6" customWidth="1"/>
    <col min="15" max="15" width="49.5" style="5" customWidth="1"/>
    <col min="16" max="16384" width="9" style="1"/>
  </cols>
  <sheetData>
    <row r="1" spans="1:15" ht="28.5">
      <c r="A1" s="23" t="s">
        <v>0</v>
      </c>
      <c r="B1" s="23"/>
      <c r="C1" s="24"/>
      <c r="D1" s="24"/>
      <c r="E1" s="24"/>
      <c r="F1" s="24"/>
      <c r="G1" s="24"/>
      <c r="H1" s="24"/>
      <c r="I1" s="25"/>
      <c r="J1" s="25"/>
      <c r="K1" s="25"/>
      <c r="L1" s="25"/>
      <c r="M1" s="25"/>
      <c r="N1" s="25"/>
      <c r="O1" s="24"/>
    </row>
    <row r="2" spans="1:15" s="2" customFormat="1" ht="30" customHeight="1">
      <c r="A2" s="26" t="s">
        <v>1</v>
      </c>
      <c r="B2" s="26"/>
      <c r="C2" s="7"/>
      <c r="D2" s="7"/>
      <c r="E2" s="27" t="s">
        <v>2</v>
      </c>
      <c r="F2" s="27"/>
      <c r="G2" s="27"/>
      <c r="H2" s="27"/>
      <c r="I2" s="27"/>
      <c r="J2" s="19"/>
      <c r="K2" s="19"/>
      <c r="L2" s="19"/>
      <c r="M2" s="19"/>
      <c r="N2" s="19"/>
      <c r="O2" s="20" t="s">
        <v>3</v>
      </c>
    </row>
    <row r="3" spans="1:15" s="3" customFormat="1">
      <c r="A3" s="32" t="s">
        <v>4</v>
      </c>
      <c r="B3" s="32" t="s">
        <v>5</v>
      </c>
      <c r="C3" s="32" t="s">
        <v>6</v>
      </c>
      <c r="D3" s="32" t="s">
        <v>7</v>
      </c>
      <c r="E3" s="28" t="s">
        <v>8</v>
      </c>
      <c r="F3" s="28"/>
      <c r="G3" s="28"/>
      <c r="H3" s="32" t="s">
        <v>9</v>
      </c>
      <c r="I3" s="29" t="s">
        <v>10</v>
      </c>
      <c r="J3" s="30"/>
      <c r="K3" s="30"/>
      <c r="L3" s="30"/>
      <c r="M3" s="30"/>
      <c r="N3" s="31"/>
      <c r="O3" s="32" t="s">
        <v>11</v>
      </c>
    </row>
    <row r="4" spans="1:15" s="3" customFormat="1" ht="54">
      <c r="A4" s="33"/>
      <c r="B4" s="33"/>
      <c r="C4" s="33"/>
      <c r="D4" s="33"/>
      <c r="E4" s="9" t="s">
        <v>12</v>
      </c>
      <c r="F4" s="9" t="s">
        <v>13</v>
      </c>
      <c r="G4" s="9" t="s">
        <v>14</v>
      </c>
      <c r="H4" s="33"/>
      <c r="I4" s="8" t="s">
        <v>15</v>
      </c>
      <c r="J4" s="8" t="s">
        <v>16</v>
      </c>
      <c r="K4" s="8" t="s">
        <v>17</v>
      </c>
      <c r="L4" s="8" t="s">
        <v>18</v>
      </c>
      <c r="M4" s="8" t="s">
        <v>19</v>
      </c>
      <c r="N4" s="8" t="s">
        <v>20</v>
      </c>
      <c r="O4" s="33"/>
    </row>
    <row r="5" spans="1:15" s="4" customFormat="1" ht="37.5">
      <c r="A5" s="10">
        <v>1</v>
      </c>
      <c r="B5" s="11" t="s">
        <v>21</v>
      </c>
      <c r="C5" s="12" t="s">
        <v>22</v>
      </c>
      <c r="D5" s="12" t="s">
        <v>23</v>
      </c>
      <c r="E5" s="13">
        <v>35</v>
      </c>
      <c r="F5" s="13"/>
      <c r="G5" s="13">
        <f t="shared" ref="G5:G26" si="0">SUM(E5:F5)</f>
        <v>35</v>
      </c>
      <c r="H5" s="13">
        <v>16.0854</v>
      </c>
      <c r="I5" s="13">
        <f t="shared" ref="I5:I26" si="1">20*H5/G5</f>
        <v>9.1916571428571405</v>
      </c>
      <c r="J5" s="13"/>
      <c r="K5" s="13">
        <v>40</v>
      </c>
      <c r="L5" s="13">
        <v>30</v>
      </c>
      <c r="M5" s="21">
        <v>10</v>
      </c>
      <c r="N5" s="10">
        <f t="shared" ref="N5:N26" si="2">SUM(I5:M5)</f>
        <v>89.191657142857096</v>
      </c>
      <c r="O5" s="34" t="s">
        <v>77</v>
      </c>
    </row>
    <row r="6" spans="1:15" s="4" customFormat="1" ht="15">
      <c r="A6" s="10">
        <v>2</v>
      </c>
      <c r="B6" s="11" t="s">
        <v>21</v>
      </c>
      <c r="C6" s="14" t="s">
        <v>24</v>
      </c>
      <c r="D6" s="15" t="s">
        <v>25</v>
      </c>
      <c r="E6" s="13">
        <v>1983.09</v>
      </c>
      <c r="F6" s="13"/>
      <c r="G6" s="13">
        <f t="shared" si="0"/>
        <v>1983.09</v>
      </c>
      <c r="H6" s="13">
        <f>18209640.05/10000</f>
        <v>1820.964005</v>
      </c>
      <c r="I6" s="13">
        <f t="shared" si="1"/>
        <v>18.364915409789798</v>
      </c>
      <c r="J6" s="13"/>
      <c r="K6" s="13">
        <v>40</v>
      </c>
      <c r="L6" s="13">
        <v>30</v>
      </c>
      <c r="M6" s="21">
        <v>10</v>
      </c>
      <c r="N6" s="10">
        <f t="shared" si="2"/>
        <v>98.364915409789802</v>
      </c>
      <c r="O6" s="18" t="s">
        <v>26</v>
      </c>
    </row>
    <row r="7" spans="1:15" s="4" customFormat="1" ht="15">
      <c r="A7" s="10">
        <v>3</v>
      </c>
      <c r="B7" s="11" t="s">
        <v>21</v>
      </c>
      <c r="C7" s="12" t="s">
        <v>27</v>
      </c>
      <c r="D7" s="12" t="s">
        <v>25</v>
      </c>
      <c r="E7" s="13">
        <v>1854.85</v>
      </c>
      <c r="F7" s="13"/>
      <c r="G7" s="13">
        <f t="shared" si="0"/>
        <v>1854.85</v>
      </c>
      <c r="H7" s="13">
        <v>1606.014946</v>
      </c>
      <c r="I7" s="13">
        <f t="shared" si="1"/>
        <v>17.316925314715501</v>
      </c>
      <c r="J7" s="13"/>
      <c r="K7" s="13">
        <v>40</v>
      </c>
      <c r="L7" s="13">
        <v>30</v>
      </c>
      <c r="M7" s="21">
        <v>10</v>
      </c>
      <c r="N7" s="10">
        <f t="shared" si="2"/>
        <v>97.316925314715505</v>
      </c>
      <c r="O7" s="18" t="s">
        <v>26</v>
      </c>
    </row>
    <row r="8" spans="1:15" s="4" customFormat="1" ht="36.75">
      <c r="A8" s="10">
        <v>4</v>
      </c>
      <c r="B8" s="11" t="s">
        <v>21</v>
      </c>
      <c r="C8" s="12" t="s">
        <v>28</v>
      </c>
      <c r="D8" s="12" t="s">
        <v>29</v>
      </c>
      <c r="E8" s="13">
        <v>723</v>
      </c>
      <c r="F8" s="13"/>
      <c r="G8" s="13">
        <f t="shared" si="0"/>
        <v>723</v>
      </c>
      <c r="H8" s="13">
        <v>349.99</v>
      </c>
      <c r="I8" s="13">
        <f t="shared" si="1"/>
        <v>9.6816044260027692</v>
      </c>
      <c r="J8" s="13"/>
      <c r="K8" s="13">
        <v>40</v>
      </c>
      <c r="L8" s="13">
        <v>30</v>
      </c>
      <c r="M8" s="21">
        <v>10</v>
      </c>
      <c r="N8" s="10">
        <f t="shared" si="2"/>
        <v>89.681604426002806</v>
      </c>
      <c r="O8" s="18" t="s">
        <v>30</v>
      </c>
    </row>
    <row r="9" spans="1:15" s="4" customFormat="1" ht="15">
      <c r="A9" s="10">
        <v>5</v>
      </c>
      <c r="B9" s="11" t="s">
        <v>21</v>
      </c>
      <c r="C9" s="12" t="s">
        <v>31</v>
      </c>
      <c r="D9" s="12" t="s">
        <v>32</v>
      </c>
      <c r="E9" s="13">
        <v>1541.53</v>
      </c>
      <c r="F9" s="13"/>
      <c r="G9" s="13">
        <f t="shared" si="0"/>
        <v>1541.53</v>
      </c>
      <c r="H9" s="13">
        <v>1531.4559670000001</v>
      </c>
      <c r="I9" s="13">
        <f t="shared" si="1"/>
        <v>19.8692982556292</v>
      </c>
      <c r="J9" s="13"/>
      <c r="K9" s="13">
        <v>35.799999999999997</v>
      </c>
      <c r="L9" s="13">
        <v>30</v>
      </c>
      <c r="M9" s="21">
        <v>9.5399999999999991</v>
      </c>
      <c r="N9" s="10">
        <f t="shared" si="2"/>
        <v>95.209298255629193</v>
      </c>
      <c r="O9" s="18" t="s">
        <v>26</v>
      </c>
    </row>
    <row r="10" spans="1:15" s="4" customFormat="1" ht="37.5">
      <c r="A10" s="10">
        <v>6</v>
      </c>
      <c r="B10" s="11" t="s">
        <v>21</v>
      </c>
      <c r="C10" s="12" t="s">
        <v>33</v>
      </c>
      <c r="D10" s="12" t="s">
        <v>34</v>
      </c>
      <c r="E10" s="13">
        <v>297</v>
      </c>
      <c r="F10" s="13"/>
      <c r="G10" s="13">
        <f t="shared" si="0"/>
        <v>297</v>
      </c>
      <c r="H10" s="13">
        <v>105.629983</v>
      </c>
      <c r="I10" s="13">
        <f t="shared" si="1"/>
        <v>7.1131301683501702</v>
      </c>
      <c r="J10" s="13"/>
      <c r="K10" s="13">
        <v>36.9</v>
      </c>
      <c r="L10" s="13">
        <v>30</v>
      </c>
      <c r="M10" s="21">
        <v>10</v>
      </c>
      <c r="N10" s="10">
        <f t="shared" si="2"/>
        <v>84.013130168350202</v>
      </c>
      <c r="O10" s="22" t="s">
        <v>35</v>
      </c>
    </row>
    <row r="11" spans="1:15" s="4" customFormat="1" ht="15">
      <c r="A11" s="10">
        <v>7</v>
      </c>
      <c r="B11" s="11" t="s">
        <v>21</v>
      </c>
      <c r="C11" s="12" t="s">
        <v>36</v>
      </c>
      <c r="D11" s="12" t="s">
        <v>37</v>
      </c>
      <c r="E11" s="13">
        <v>50.878526000000001</v>
      </c>
      <c r="F11" s="13"/>
      <c r="G11" s="13">
        <f t="shared" si="0"/>
        <v>50.878526000000001</v>
      </c>
      <c r="H11" s="13">
        <f>321735.38/10000</f>
        <v>32.173538000000001</v>
      </c>
      <c r="I11" s="13">
        <f t="shared" si="1"/>
        <v>12.647197365741301</v>
      </c>
      <c r="J11" s="13"/>
      <c r="K11" s="13">
        <v>40</v>
      </c>
      <c r="L11" s="13">
        <v>30</v>
      </c>
      <c r="M11" s="21">
        <v>10</v>
      </c>
      <c r="N11" s="10">
        <f t="shared" si="2"/>
        <v>92.647197365741306</v>
      </c>
      <c r="O11" s="18" t="s">
        <v>26</v>
      </c>
    </row>
    <row r="12" spans="1:15" s="4" customFormat="1" ht="37.5">
      <c r="A12" s="10">
        <v>8</v>
      </c>
      <c r="B12" s="11" t="s">
        <v>21</v>
      </c>
      <c r="C12" s="12" t="s">
        <v>38</v>
      </c>
      <c r="D12" s="12" t="s">
        <v>38</v>
      </c>
      <c r="E12" s="13">
        <v>80</v>
      </c>
      <c r="F12" s="13"/>
      <c r="G12" s="13">
        <f t="shared" si="0"/>
        <v>80</v>
      </c>
      <c r="H12" s="13">
        <v>38.33202</v>
      </c>
      <c r="I12" s="13">
        <f t="shared" si="1"/>
        <v>9.583005</v>
      </c>
      <c r="J12" s="13"/>
      <c r="K12" s="13">
        <v>40</v>
      </c>
      <c r="L12" s="13">
        <v>30</v>
      </c>
      <c r="M12" s="21">
        <v>10</v>
      </c>
      <c r="N12" s="10">
        <f t="shared" si="2"/>
        <v>89.583005</v>
      </c>
      <c r="O12" s="18" t="s">
        <v>39</v>
      </c>
    </row>
    <row r="13" spans="1:15" s="4" customFormat="1" ht="15">
      <c r="A13" s="10">
        <v>9</v>
      </c>
      <c r="B13" s="11" t="s">
        <v>21</v>
      </c>
      <c r="C13" s="12" t="s">
        <v>40</v>
      </c>
      <c r="D13" s="12" t="s">
        <v>41</v>
      </c>
      <c r="E13" s="13">
        <v>299.33</v>
      </c>
      <c r="F13" s="13"/>
      <c r="G13" s="13">
        <f t="shared" si="0"/>
        <v>299.33</v>
      </c>
      <c r="H13" s="13">
        <v>276</v>
      </c>
      <c r="I13" s="13">
        <f t="shared" si="1"/>
        <v>18.441185313867599</v>
      </c>
      <c r="J13" s="13"/>
      <c r="K13" s="13">
        <v>40</v>
      </c>
      <c r="L13" s="13">
        <v>30</v>
      </c>
      <c r="M13" s="21">
        <v>10</v>
      </c>
      <c r="N13" s="10">
        <f t="shared" si="2"/>
        <v>98.441185313867607</v>
      </c>
      <c r="O13" s="18" t="s">
        <v>26</v>
      </c>
    </row>
    <row r="14" spans="1:15" s="4" customFormat="1" ht="24.75">
      <c r="A14" s="10">
        <v>10</v>
      </c>
      <c r="B14" s="11" t="s">
        <v>21</v>
      </c>
      <c r="C14" s="12" t="s">
        <v>42</v>
      </c>
      <c r="D14" s="12" t="s">
        <v>43</v>
      </c>
      <c r="E14" s="13">
        <v>90</v>
      </c>
      <c r="F14" s="13"/>
      <c r="G14" s="13">
        <f t="shared" si="0"/>
        <v>90</v>
      </c>
      <c r="H14" s="13">
        <v>59.368870000000001</v>
      </c>
      <c r="I14" s="13">
        <f t="shared" si="1"/>
        <v>13.1930822222222</v>
      </c>
      <c r="J14" s="13"/>
      <c r="K14" s="13">
        <v>36.799999999999997</v>
      </c>
      <c r="L14" s="13">
        <v>30</v>
      </c>
      <c r="M14" s="21">
        <v>10</v>
      </c>
      <c r="N14" s="10">
        <f t="shared" si="2"/>
        <v>89.993082222222199</v>
      </c>
      <c r="O14" s="18" t="s">
        <v>44</v>
      </c>
    </row>
    <row r="15" spans="1:15" s="4" customFormat="1" ht="37.5">
      <c r="A15" s="10">
        <v>11</v>
      </c>
      <c r="B15" s="11" t="s">
        <v>21</v>
      </c>
      <c r="C15" s="12" t="s">
        <v>45</v>
      </c>
      <c r="D15" s="12" t="s">
        <v>43</v>
      </c>
      <c r="E15" s="13">
        <v>82.5</v>
      </c>
      <c r="F15" s="13">
        <v>-2.5</v>
      </c>
      <c r="G15" s="13">
        <f t="shared" si="0"/>
        <v>80</v>
      </c>
      <c r="H15" s="13">
        <v>49.309131999999998</v>
      </c>
      <c r="I15" s="13">
        <f t="shared" si="1"/>
        <v>12.327283</v>
      </c>
      <c r="J15" s="13"/>
      <c r="K15" s="13">
        <v>40</v>
      </c>
      <c r="L15" s="13">
        <v>27.2</v>
      </c>
      <c r="M15" s="21">
        <v>10</v>
      </c>
      <c r="N15" s="10">
        <f t="shared" si="2"/>
        <v>89.527282999999997</v>
      </c>
      <c r="O15" s="18" t="s">
        <v>46</v>
      </c>
    </row>
    <row r="16" spans="1:15" s="4" customFormat="1" ht="15">
      <c r="A16" s="10">
        <v>12</v>
      </c>
      <c r="B16" s="11" t="s">
        <v>21</v>
      </c>
      <c r="C16" s="12" t="s">
        <v>47</v>
      </c>
      <c r="D16" s="16" t="s">
        <v>48</v>
      </c>
      <c r="E16" s="13">
        <v>203</v>
      </c>
      <c r="F16" s="13"/>
      <c r="G16" s="13">
        <f t="shared" si="0"/>
        <v>203</v>
      </c>
      <c r="H16" s="13">
        <v>129.433482</v>
      </c>
      <c r="I16" s="13">
        <f t="shared" si="1"/>
        <v>12.752067192118201</v>
      </c>
      <c r="J16" s="13"/>
      <c r="K16" s="13">
        <v>38.53</v>
      </c>
      <c r="L16" s="13">
        <v>30</v>
      </c>
      <c r="M16" s="21">
        <v>10</v>
      </c>
      <c r="N16" s="10">
        <f t="shared" si="2"/>
        <v>91.282067192118205</v>
      </c>
      <c r="O16" s="18" t="s">
        <v>49</v>
      </c>
    </row>
    <row r="17" spans="1:15" s="4" customFormat="1" ht="24">
      <c r="A17" s="10">
        <v>13</v>
      </c>
      <c r="B17" s="17" t="s">
        <v>21</v>
      </c>
      <c r="C17" s="12" t="s">
        <v>50</v>
      </c>
      <c r="D17" s="18" t="s">
        <v>48</v>
      </c>
      <c r="E17" s="13">
        <v>100</v>
      </c>
      <c r="F17" s="13"/>
      <c r="G17" s="13">
        <f t="shared" si="0"/>
        <v>100</v>
      </c>
      <c r="H17" s="13">
        <v>20.317762999999999</v>
      </c>
      <c r="I17" s="13">
        <f t="shared" si="1"/>
        <v>4.0635526000000004</v>
      </c>
      <c r="J17" s="13"/>
      <c r="K17" s="13">
        <v>40</v>
      </c>
      <c r="L17" s="13">
        <v>30</v>
      </c>
      <c r="M17" s="21">
        <v>10</v>
      </c>
      <c r="N17" s="10">
        <f t="shared" si="2"/>
        <v>84.063552599999994</v>
      </c>
      <c r="O17" s="18" t="s">
        <v>51</v>
      </c>
    </row>
    <row r="18" spans="1:15" s="4" customFormat="1" ht="15">
      <c r="A18" s="10">
        <v>14</v>
      </c>
      <c r="B18" s="11" t="s">
        <v>21</v>
      </c>
      <c r="C18" s="12" t="s">
        <v>52</v>
      </c>
      <c r="D18" s="16" t="s">
        <v>53</v>
      </c>
      <c r="E18" s="13">
        <v>390</v>
      </c>
      <c r="F18" s="13"/>
      <c r="G18" s="13">
        <f t="shared" si="0"/>
        <v>390</v>
      </c>
      <c r="H18" s="13">
        <v>110.2</v>
      </c>
      <c r="I18" s="13">
        <f t="shared" si="1"/>
        <v>5.6512820512820499</v>
      </c>
      <c r="J18" s="13"/>
      <c r="K18" s="13">
        <v>40</v>
      </c>
      <c r="L18" s="13">
        <v>30</v>
      </c>
      <c r="M18" s="21">
        <v>10</v>
      </c>
      <c r="N18" s="10">
        <f t="shared" si="2"/>
        <v>85.651282051282095</v>
      </c>
      <c r="O18" s="18" t="s">
        <v>54</v>
      </c>
    </row>
    <row r="19" spans="1:15" s="4" customFormat="1" ht="24.75">
      <c r="A19" s="10">
        <v>15</v>
      </c>
      <c r="B19" s="11" t="s">
        <v>21</v>
      </c>
      <c r="C19" s="12" t="s">
        <v>55</v>
      </c>
      <c r="D19" s="12" t="s">
        <v>56</v>
      </c>
      <c r="E19" s="13">
        <v>1930</v>
      </c>
      <c r="F19" s="13"/>
      <c r="G19" s="13">
        <f t="shared" si="0"/>
        <v>1930</v>
      </c>
      <c r="H19" s="13">
        <v>1867.7354</v>
      </c>
      <c r="I19" s="13">
        <f t="shared" si="1"/>
        <v>19.354770984456</v>
      </c>
      <c r="J19" s="13"/>
      <c r="K19" s="13">
        <v>36.630000000000003</v>
      </c>
      <c r="L19" s="13">
        <v>30</v>
      </c>
      <c r="M19" s="21">
        <v>10</v>
      </c>
      <c r="N19" s="10">
        <f t="shared" si="2"/>
        <v>95.984770984456006</v>
      </c>
      <c r="O19" s="18" t="s">
        <v>57</v>
      </c>
    </row>
    <row r="20" spans="1:15" s="4" customFormat="1" ht="25.5">
      <c r="A20" s="10">
        <v>16</v>
      </c>
      <c r="B20" s="11" t="s">
        <v>21</v>
      </c>
      <c r="C20" s="12" t="s">
        <v>58</v>
      </c>
      <c r="D20" s="12" t="s">
        <v>59</v>
      </c>
      <c r="E20" s="13">
        <v>997</v>
      </c>
      <c r="F20" s="13"/>
      <c r="G20" s="13">
        <f t="shared" si="0"/>
        <v>997</v>
      </c>
      <c r="H20" s="13">
        <v>802.66890000000001</v>
      </c>
      <c r="I20" s="13">
        <f t="shared" si="1"/>
        <v>16.1016830491474</v>
      </c>
      <c r="J20" s="13"/>
      <c r="K20" s="13">
        <v>36.75</v>
      </c>
      <c r="L20" s="13">
        <v>30</v>
      </c>
      <c r="M20" s="21">
        <v>10</v>
      </c>
      <c r="N20" s="10">
        <f t="shared" si="2"/>
        <v>92.851683049147397</v>
      </c>
      <c r="O20" s="18" t="s">
        <v>60</v>
      </c>
    </row>
    <row r="21" spans="1:15" s="4" customFormat="1" ht="24">
      <c r="A21" s="10">
        <v>17</v>
      </c>
      <c r="B21" s="11" t="s">
        <v>21</v>
      </c>
      <c r="C21" s="12" t="s">
        <v>61</v>
      </c>
      <c r="D21" s="12" t="s">
        <v>62</v>
      </c>
      <c r="E21" s="13">
        <v>35</v>
      </c>
      <c r="F21" s="13"/>
      <c r="G21" s="13">
        <f t="shared" si="0"/>
        <v>35</v>
      </c>
      <c r="H21" s="13">
        <v>33.597200000000001</v>
      </c>
      <c r="I21" s="13">
        <f t="shared" si="1"/>
        <v>19.198399999999999</v>
      </c>
      <c r="J21" s="13"/>
      <c r="K21" s="13">
        <v>33.11</v>
      </c>
      <c r="L21" s="13">
        <v>30</v>
      </c>
      <c r="M21" s="21">
        <v>10</v>
      </c>
      <c r="N21" s="10">
        <f t="shared" si="2"/>
        <v>92.308400000000006</v>
      </c>
      <c r="O21" s="18" t="s">
        <v>63</v>
      </c>
    </row>
    <row r="22" spans="1:15" s="4" customFormat="1" ht="15">
      <c r="A22" s="10">
        <v>18</v>
      </c>
      <c r="B22" s="11" t="s">
        <v>21</v>
      </c>
      <c r="C22" s="12" t="s">
        <v>64</v>
      </c>
      <c r="D22" s="12" t="s">
        <v>65</v>
      </c>
      <c r="E22" s="13">
        <v>25</v>
      </c>
      <c r="F22" s="13"/>
      <c r="G22" s="13">
        <f t="shared" si="0"/>
        <v>25</v>
      </c>
      <c r="H22" s="13">
        <v>24.065819999999999</v>
      </c>
      <c r="I22" s="13">
        <f t="shared" si="1"/>
        <v>19.252656000000002</v>
      </c>
      <c r="J22" s="13"/>
      <c r="K22" s="13">
        <v>40</v>
      </c>
      <c r="L22" s="13">
        <v>30</v>
      </c>
      <c r="M22" s="21">
        <v>10</v>
      </c>
      <c r="N22" s="10">
        <f t="shared" si="2"/>
        <v>99.252656000000002</v>
      </c>
      <c r="O22" s="18" t="s">
        <v>66</v>
      </c>
    </row>
    <row r="23" spans="1:15" s="4" customFormat="1" ht="24.75">
      <c r="A23" s="10">
        <v>19</v>
      </c>
      <c r="B23" s="11" t="s">
        <v>21</v>
      </c>
      <c r="C23" s="12" t="s">
        <v>67</v>
      </c>
      <c r="D23" s="12" t="s">
        <v>68</v>
      </c>
      <c r="E23" s="13">
        <v>12</v>
      </c>
      <c r="F23" s="13"/>
      <c r="G23" s="13">
        <f t="shared" si="0"/>
        <v>12</v>
      </c>
      <c r="H23" s="13">
        <v>3.9</v>
      </c>
      <c r="I23" s="13">
        <f t="shared" si="1"/>
        <v>6.5</v>
      </c>
      <c r="J23" s="13"/>
      <c r="K23" s="13">
        <v>38.799999999999997</v>
      </c>
      <c r="L23" s="13">
        <v>30</v>
      </c>
      <c r="M23" s="21">
        <v>10</v>
      </c>
      <c r="N23" s="10">
        <f t="shared" si="2"/>
        <v>85.3</v>
      </c>
      <c r="O23" s="22" t="s">
        <v>69</v>
      </c>
    </row>
    <row r="24" spans="1:15" s="4" customFormat="1" ht="24">
      <c r="A24" s="10">
        <v>20</v>
      </c>
      <c r="B24" s="11" t="s">
        <v>21</v>
      </c>
      <c r="C24" s="12" t="s">
        <v>70</v>
      </c>
      <c r="D24" s="12" t="s">
        <v>62</v>
      </c>
      <c r="E24" s="13">
        <v>3000</v>
      </c>
      <c r="F24" s="13"/>
      <c r="G24" s="13">
        <f t="shared" si="0"/>
        <v>3000</v>
      </c>
      <c r="H24" s="13">
        <v>1491.3236999999999</v>
      </c>
      <c r="I24" s="13">
        <f t="shared" si="1"/>
        <v>9.9421579999999992</v>
      </c>
      <c r="J24" s="13"/>
      <c r="K24" s="13">
        <v>33.020000000000003</v>
      </c>
      <c r="L24" s="13">
        <v>29.75</v>
      </c>
      <c r="M24" s="21">
        <v>10</v>
      </c>
      <c r="N24" s="10">
        <f t="shared" si="2"/>
        <v>82.712158000000002</v>
      </c>
      <c r="O24" s="18" t="s">
        <v>71</v>
      </c>
    </row>
    <row r="25" spans="1:15" s="4" customFormat="1" ht="24">
      <c r="A25" s="10">
        <v>21</v>
      </c>
      <c r="B25" s="11" t="s">
        <v>21</v>
      </c>
      <c r="C25" s="12" t="s">
        <v>72</v>
      </c>
      <c r="D25" s="12" t="s">
        <v>62</v>
      </c>
      <c r="E25" s="13">
        <v>36</v>
      </c>
      <c r="F25" s="13"/>
      <c r="G25" s="13">
        <f t="shared" si="0"/>
        <v>36</v>
      </c>
      <c r="H25" s="13">
        <v>2.81</v>
      </c>
      <c r="I25" s="13">
        <f t="shared" si="1"/>
        <v>1.56111111111111</v>
      </c>
      <c r="J25" s="13"/>
      <c r="K25" s="13">
        <v>40</v>
      </c>
      <c r="L25" s="13">
        <v>30</v>
      </c>
      <c r="M25" s="21">
        <v>10</v>
      </c>
      <c r="N25" s="10">
        <f t="shared" si="2"/>
        <v>81.561111111111103</v>
      </c>
      <c r="O25" s="18" t="s">
        <v>73</v>
      </c>
    </row>
    <row r="26" spans="1:15" s="4" customFormat="1" ht="38.25">
      <c r="A26" s="10">
        <v>22</v>
      </c>
      <c r="B26" s="11" t="s">
        <v>21</v>
      </c>
      <c r="C26" s="12" t="s">
        <v>74</v>
      </c>
      <c r="D26" s="12" t="s">
        <v>75</v>
      </c>
      <c r="E26" s="13">
        <v>500</v>
      </c>
      <c r="F26" s="13"/>
      <c r="G26" s="13">
        <f t="shared" si="0"/>
        <v>500</v>
      </c>
      <c r="H26" s="13">
        <v>285.09882800000003</v>
      </c>
      <c r="I26" s="13">
        <f t="shared" si="1"/>
        <v>11.403953120000001</v>
      </c>
      <c r="J26" s="13"/>
      <c r="K26" s="13">
        <v>34</v>
      </c>
      <c r="L26" s="13">
        <v>30</v>
      </c>
      <c r="M26" s="21">
        <v>8.42</v>
      </c>
      <c r="N26" s="10">
        <f t="shared" si="2"/>
        <v>83.823953119999999</v>
      </c>
      <c r="O26" s="18" t="s">
        <v>76</v>
      </c>
    </row>
  </sheetData>
  <mergeCells count="11">
    <mergeCell ref="A1:O1"/>
    <mergeCell ref="A2:B2"/>
    <mergeCell ref="E2:I2"/>
    <mergeCell ref="E3:G3"/>
    <mergeCell ref="I3:N3"/>
    <mergeCell ref="A3:A4"/>
    <mergeCell ref="B3:B4"/>
    <mergeCell ref="C3:C4"/>
    <mergeCell ref="D3:D4"/>
    <mergeCell ref="H3:H4"/>
    <mergeCell ref="O3:O4"/>
  </mergeCells>
  <phoneticPr fontId="15" type="noConversion"/>
  <pageMargins left="0.75" right="0.75" top="1" bottom="1" header="0.5" footer="0.5"/>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vt:lpstr>
      <vt:lpstr>汇总!Print_Area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2024-04-26T03:27:00Z</dcterms:created>
  <dcterms:modified xsi:type="dcterms:W3CDTF">2024-09-16T22:17:42Z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A4D4B0C27F194AD2AA6D4B75ED139928_13</vt:lpwstr>
  </property>
  <property fmtid="{D5CDD505-2E9C-101B-9397-08002B2CF9AE}" pid="3" name="KSOProductBuildVer">
    <vt:lpwstr>2052-12.1.0.16729</vt:lpwstr>
  </property>
</Properties>
</file>