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12" activeTab="1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<sst xmlns="http://schemas.openxmlformats.org/spreadsheetml/2006/main" count="279" uniqueCount="101">
  <si>
    <t>附表1    2025年部门预算绩效运行监控情况统计表（部门整体）</t>
  </si>
  <si>
    <t>填表人：王珂</t>
  </si>
  <si>
    <t>联系电话：83225689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</si>
  <si>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</si>
  <si>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</si>
  <si>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</si>
  <si>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</si>
  <si>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</si>
  <si>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</si>
  <si>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</si>
  <si>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</si>
  <si>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</si>
  <si>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</si>
  <si>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</si>
  <si>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</si>
  <si>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</si>
  <si>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</si>
  <si>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武汉市东西湖区人民政府长青街道办事处</t>
  </si>
  <si>
    <t>部门整体</t>
  </si>
  <si>
    <t>附表2   2025年部门预算绩效运行监控情况统计表（项目）</t>
  </si>
  <si>
    <t>总序号</t>
  </si>
  <si>
    <t>单位序号</t>
  </si>
  <si>
    <t>实施科室（单位）</t>
  </si>
  <si>
    <t>065</t>
  </si>
  <si>
    <t>街办失地生活费</t>
  </si>
  <si>
    <t>人社办</t>
  </si>
  <si>
    <t>履职工作经费</t>
  </si>
  <si>
    <t>党政办</t>
  </si>
  <si>
    <t>街办对二级单位补助</t>
  </si>
  <si>
    <t>财务</t>
  </si>
  <si>
    <t>街办农垦社保</t>
  </si>
  <si>
    <t>党建经费</t>
  </si>
  <si>
    <t>党建办</t>
  </si>
  <si>
    <t>街办人大工作经费</t>
  </si>
  <si>
    <t>“四上”企业统计人员补贴</t>
  </si>
  <si>
    <t>经服办</t>
  </si>
  <si>
    <t>街办"四上“企业统计人员工作补贴</t>
  </si>
  <si>
    <t>街办少数民族困难群众春节慰问</t>
  </si>
  <si>
    <t>共青团工作经费下拨</t>
  </si>
  <si>
    <t>社区基层党组织活动经费</t>
  </si>
  <si>
    <t>社区（村）党员教育经费</t>
  </si>
  <si>
    <t>以往年度累计结余</t>
  </si>
  <si>
    <t>平安建设(综治工作)激励性转移支付省级补助资金</t>
  </si>
  <si>
    <t>综治办</t>
  </si>
  <si>
    <t>社区惠民资金（2024市级）</t>
  </si>
  <si>
    <t>社会事务办</t>
  </si>
  <si>
    <t>优先使用以前年度累计结余，故此项目仅使用了部分。</t>
  </si>
  <si>
    <t>2024年市级社区工作经费</t>
  </si>
  <si>
    <t>街办社区工作经费</t>
  </si>
  <si>
    <t>街办惠民资金</t>
  </si>
  <si>
    <t>市级社区建设资金</t>
  </si>
  <si>
    <t>可结转使用</t>
  </si>
  <si>
    <t>街办基层阵地建设经费</t>
  </si>
  <si>
    <t>街办公共图书馆文化馆免费开放中央补助资金</t>
  </si>
  <si>
    <t>文体站</t>
  </si>
  <si>
    <t>街办党群中心专项工作经费</t>
  </si>
  <si>
    <t>党群服务中心</t>
  </si>
  <si>
    <t>公益性岗位补贴资金</t>
  </si>
  <si>
    <t>退役军人服务站</t>
  </si>
  <si>
    <t>街办城乡社区养老服务设施运营补贴</t>
  </si>
  <si>
    <t>街办老年服务中心建设资金</t>
  </si>
  <si>
    <t>市级社区纳凉取暖资金</t>
  </si>
  <si>
    <t>街办纳凉取暖资金</t>
  </si>
  <si>
    <t>街办民政春节困难群众慰问</t>
  </si>
  <si>
    <t>公共卫生服务补助资金</t>
  </si>
  <si>
    <t>以奖代补经费</t>
  </si>
  <si>
    <t>街办爱国卫生经费</t>
  </si>
  <si>
    <t>街办计生帮扶特殊家庭经费</t>
  </si>
  <si>
    <t>街办计生特扶对象失能补贴</t>
  </si>
  <si>
    <t>街办计生独生子女保健费</t>
  </si>
  <si>
    <t>街办计生高中货币补贴</t>
  </si>
  <si>
    <t>街办拆除违法建设经费</t>
  </si>
  <si>
    <t>执法中心</t>
  </si>
  <si>
    <t>街办城管执法专项工作经费</t>
  </si>
  <si>
    <t>街办门前三包、路长制工作经费</t>
  </si>
  <si>
    <t>街办绿化养护费</t>
  </si>
  <si>
    <t>园林公司</t>
  </si>
  <si>
    <t>街办征迁退地（湖）补偿经费</t>
  </si>
  <si>
    <t>城建办</t>
  </si>
  <si>
    <t>街办基层公厕经费</t>
  </si>
  <si>
    <t>街办基层生活垃圾分类经费</t>
  </si>
  <si>
    <t>街办各类税费缴款</t>
  </si>
  <si>
    <t>农产品质量安全经费</t>
  </si>
  <si>
    <t>农服</t>
  </si>
  <si>
    <t>街办耕地地力保护补贴</t>
  </si>
  <si>
    <t>农产品检测奖励经费</t>
  </si>
  <si>
    <t>街办市级新型经营主体培育资金(农产品质量安全)</t>
  </si>
  <si>
    <t>街办林业工作经费</t>
  </si>
  <si>
    <t>街办森林植被恢复资金</t>
  </si>
  <si>
    <t>水利工程建设</t>
  </si>
  <si>
    <t>街办小型农田水利建后管护</t>
  </si>
  <si>
    <t>街办江河湖库水系综合整治</t>
  </si>
  <si>
    <t>街办河湖港渠管护经费</t>
  </si>
  <si>
    <t>街办大中型水库原迁移民直补资金及新增移民项目扶持资金</t>
  </si>
  <si>
    <t>国有企业退休人员社会化管理补助资金</t>
  </si>
  <si>
    <t>此项目下达较晚，还未开始实施。</t>
  </si>
  <si>
    <t>国有企业退休人员社会化管理补助支出经费</t>
  </si>
  <si>
    <t>街办自然灾害信息员通讯补贴</t>
  </si>
  <si>
    <t>应急办</t>
  </si>
  <si>
    <t>往来资金</t>
  </si>
  <si>
    <t>各科室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</si>
</sst>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1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1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6" borderId="0" applyProtection="0">
      <alignment vertical="center"/>
    </xf>
    <xf numFmtId="0" fontId="31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 applyProtection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4" fillId="0" borderId="0"/>
    <xf numFmtId="0" fontId="31" fillId="0" borderId="0" applyProtection="0">
      <alignment vertical="center"/>
    </xf>
    <xf numFmtId="0" fontId="8" fillId="0" borderId="0">
      <alignment vertical="center"/>
    </xf>
    <xf numFmtId="0" fontId="34" fillId="0" borderId="0"/>
    <xf numFmtId="0" fontId="35" fillId="0" borderId="0" applyProtection="0">
      <alignment vertical="center"/>
    </xf>
    <xf numFmtId="0" fontId="36" fillId="0" borderId="0">
      <alignment vertical="center"/>
    </xf>
    <xf numFmtId="0" fontId="4" fillId="0" borderId="0"/>
    <xf numFmtId="0" fontId="37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8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43" fontId="31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37" borderId="0" applyProtection="0">
      <alignment vertical="center"/>
    </xf>
    <xf numFmtId="0" fontId="39" fillId="37" borderId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0" fontId="0" fillId="0" borderId="1" xfId="3" applyNumberForma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9" fontId="10" fillId="0" borderId="0" xfId="8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9" fontId="4" fillId="0" borderId="0" xfId="8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G5" sqref="G5"/>
    </sheetView>
  </sheetViews>
  <sheetFormatPr defaultColWidth="9" defaultRowHeight="14.4"/>
  <cols>
    <col min="1" max="1" width="5" style="24" customWidth="1"/>
    <col min="2" max="2" width="5.87962962962963" style="24" customWidth="1"/>
    <col min="3" max="3" width="18.8888888888889" style="24" customWidth="1"/>
    <col min="4" max="4" width="12.1111111111111" style="24" customWidth="1"/>
    <col min="5" max="5" width="20.7777777777778" style="24" customWidth="1"/>
    <col min="6" max="12" width="14.2222222222222" style="24" customWidth="1"/>
    <col min="13" max="16384" width="9" style="24"/>
  </cols>
  <sheetData>
    <row r="1" ht="49" customHeight="1" spans="1:12">
      <c r="A1" s="25" t="s">
        <v>0</v>
      </c>
      <c r="B1" s="25"/>
      <c r="C1" s="25"/>
      <c r="D1" s="26"/>
      <c r="E1" s="26"/>
      <c r="F1" s="26"/>
      <c r="G1" s="26"/>
      <c r="H1" s="26"/>
      <c r="I1" s="26"/>
      <c r="J1" s="27"/>
      <c r="K1" s="27"/>
      <c r="L1" s="26"/>
    </row>
    <row r="2" ht="25" customHeight="1" spans="1:12">
      <c r="A2" s="28" t="s">
        <v>1</v>
      </c>
      <c r="B2" s="28"/>
      <c r="C2" s="28"/>
      <c r="D2" s="29"/>
      <c r="E2" s="29"/>
      <c r="F2" s="29" t="s">
        <v>2</v>
      </c>
      <c r="G2" s="29"/>
      <c r="H2" s="29"/>
      <c r="I2" s="29"/>
      <c r="J2" s="30"/>
      <c r="K2" s="30"/>
      <c r="L2" s="29" t="s">
        <v>3</v>
      </c>
    </row>
    <row r="3" ht="20" customHeight="1" spans="1:12">
      <c r="A3" s="31" t="s">
        <v>4</v>
      </c>
      <c r="B3" s="31" t="s">
        <v>5</v>
      </c>
      <c r="C3" s="31" t="s">
        <v>6</v>
      </c>
      <c r="D3" s="31" t="s">
        <v>7</v>
      </c>
      <c r="E3" s="31" t="s">
        <v>8</v>
      </c>
      <c r="F3" s="31" t="s">
        <v>9</v>
      </c>
      <c r="G3" s="31"/>
      <c r="H3" s="31"/>
      <c r="I3" s="32" t="s">
        <v>10</v>
      </c>
      <c r="J3" s="33" t="s">
        <v>11</v>
      </c>
      <c r="K3" s="33" t="s">
        <v>12</v>
      </c>
      <c r="L3" s="34" t="s">
        <v>13</v>
      </c>
    </row>
    <row r="4" ht="28.8" spans="1:12">
      <c r="A4" s="31"/>
      <c r="B4" s="31"/>
      <c r="C4" s="31"/>
      <c r="D4" s="31"/>
      <c r="E4" s="31"/>
      <c r="F4" s="31" t="s">
        <v>14</v>
      </c>
      <c r="G4" s="31" t="s">
        <v>15</v>
      </c>
      <c r="H4" s="31" t="s">
        <v>16</v>
      </c>
      <c r="I4" s="32"/>
      <c r="J4" s="33"/>
      <c r="K4" s="33"/>
      <c r="L4" s="34"/>
    </row>
    <row r="5" s="23" customFormat="1" ht="32" customHeight="1" spans="1:12">
      <c r="A5" s="35"/>
      <c r="B5" s="35"/>
      <c r="C5" s="14" t="s">
        <v>17</v>
      </c>
      <c r="D5" s="36" t="s">
        <v>18</v>
      </c>
      <c r="E5" s="14" t="s">
        <v>17</v>
      </c>
      <c r="F5" s="23">
        <f>10185.66+3367.39</f>
        <v>13553.05</v>
      </c>
      <c r="G5" s="35">
        <f>-249.16-1.17+35861.69</f>
        <v>35611.36</v>
      </c>
      <c r="H5" s="35">
        <f>F5+G5</f>
        <v>49164.41</v>
      </c>
      <c r="I5" s="35">
        <v>48566.37</v>
      </c>
      <c r="J5" s="37">
        <f>I5/H5</f>
        <v>0.987835916265445</v>
      </c>
      <c r="K5" s="38">
        <f>H5-I5</f>
        <v>598.040000000008</v>
      </c>
      <c r="L5" s="35"/>
    </row>
    <row r="6" ht="20" customHeight="1" spans="1:1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ht="20" customHeight="1" spans="1:1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ht="20" customHeight="1" spans="1:1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ht="20" customHeight="1" spans="1:12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ht="20" customHeight="1" spans="1:1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</row>
    <row r="11" ht="20" customHeight="1" spans="1:1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ht="20" customHeight="1" spans="1:1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</row>
    <row r="13" ht="20" customHeight="1" spans="1:1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ht="20" customHeight="1" spans="1:1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</row>
    <row r="15" ht="20" customHeight="1" spans="1:1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</row>
    <row r="16" ht="20" customHeight="1" spans="1:1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</row>
    <row r="17" ht="20" customHeight="1" spans="1:1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</row>
    <row r="18" ht="20" customHeight="1" spans="1:1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</row>
    <row r="19" ht="20" customHeight="1" spans="1:1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</row>
    <row r="20" ht="20" customHeight="1" spans="1:1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</row>
    <row r="21" ht="20" customHeight="1"/>
  </sheetData>
  <sheetProtection selectLockedCells="1"/>
  <mergeCells count="13">
    <mergeCell ref="A1:L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tabSelected="1" zoomScale="70" zoomScaleNormal="70" workbookViewId="0">
      <selection activeCell="I8" sqref="I8"/>
    </sheetView>
  </sheetViews>
  <sheetFormatPr defaultColWidth="9" defaultRowHeight="14.4"/>
  <cols>
    <col min="1" max="1" width="4.87962962962963" style="3" customWidth="1"/>
    <col min="2" max="3" width="4.75" style="3" customWidth="1"/>
    <col min="4" max="4" width="14.8888888888889" style="3" customWidth="1"/>
    <col min="5" max="5" width="59.1111111111111" style="4" customWidth="1"/>
    <col min="6" max="7" width="11.1111111111111" style="3" customWidth="1"/>
    <col min="8" max="8" width="11.7777777777778" style="3" customWidth="1"/>
    <col min="9" max="12" width="11.1111111111111" style="3" customWidth="1"/>
    <col min="13" max="13" width="11.1111111111111" style="4" customWidth="1"/>
    <col min="14" max="16384" width="9" style="3"/>
  </cols>
  <sheetData>
    <row r="1" ht="34" customHeight="1" spans="1:13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6" customHeight="1" spans="1:13">
      <c r="A2" s="6" t="s">
        <v>1</v>
      </c>
      <c r="B2" s="6"/>
      <c r="C2" s="6"/>
      <c r="D2" s="6"/>
      <c r="E2" s="7"/>
      <c r="F2" s="7"/>
      <c r="G2" s="8" t="s">
        <v>2</v>
      </c>
      <c r="H2" s="8"/>
      <c r="I2" s="8"/>
      <c r="J2" s="8"/>
      <c r="K2" s="9" t="s">
        <v>3</v>
      </c>
      <c r="L2" s="9"/>
      <c r="M2" s="9"/>
    </row>
    <row r="3" s="2" customFormat="1" ht="21" customHeight="1" spans="1:13">
      <c r="A3" s="10" t="s">
        <v>20</v>
      </c>
      <c r="B3" s="10" t="s">
        <v>5</v>
      </c>
      <c r="C3" s="10" t="s">
        <v>21</v>
      </c>
      <c r="D3" s="10" t="s">
        <v>6</v>
      </c>
      <c r="E3" s="10" t="s">
        <v>7</v>
      </c>
      <c r="F3" s="10" t="s">
        <v>22</v>
      </c>
      <c r="G3" s="10" t="s">
        <v>9</v>
      </c>
      <c r="H3" s="10"/>
      <c r="I3" s="10"/>
      <c r="J3" s="10" t="s">
        <v>10</v>
      </c>
      <c r="K3" s="11" t="s">
        <v>11</v>
      </c>
      <c r="L3" s="11" t="s">
        <v>12</v>
      </c>
      <c r="M3" s="12" t="s">
        <v>13</v>
      </c>
    </row>
    <row r="4" s="2" customFormat="1" ht="42" customHeight="1" spans="1:13">
      <c r="A4" s="10"/>
      <c r="B4" s="10"/>
      <c r="C4" s="10"/>
      <c r="D4" s="10"/>
      <c r="E4" s="10"/>
      <c r="F4" s="10"/>
      <c r="G4" s="10" t="s">
        <v>14</v>
      </c>
      <c r="H4" s="10" t="s">
        <v>15</v>
      </c>
      <c r="I4" s="10" t="s">
        <v>16</v>
      </c>
      <c r="J4" s="10"/>
      <c r="K4" s="11"/>
      <c r="L4" s="11"/>
      <c r="M4" s="12"/>
    </row>
    <row r="5" ht="51" customHeight="1" spans="1:13">
      <c r="A5" s="13">
        <v>1</v>
      </c>
      <c r="B5" s="40" t="s">
        <v>23</v>
      </c>
      <c r="C5" s="13">
        <v>1</v>
      </c>
      <c r="D5" s="14" t="s">
        <v>17</v>
      </c>
      <c r="E5" s="15" t="s">
        <v>24</v>
      </c>
      <c r="F5" s="16" t="s">
        <v>25</v>
      </c>
      <c r="G5" s="17">
        <v>411</v>
      </c>
      <c r="H5" s="17">
        <v>0</v>
      </c>
      <c r="I5" s="17">
        <v>411</v>
      </c>
      <c r="J5" s="17">
        <v>408.19</v>
      </c>
      <c r="K5" s="18">
        <f>J5/G5</f>
        <v>0.99316301703163</v>
      </c>
      <c r="L5" s="19">
        <f>G5-J5</f>
        <v>2.81</v>
      </c>
      <c r="M5" s="14"/>
    </row>
    <row r="6" ht="43.2" spans="1:13">
      <c r="A6" s="13">
        <v>2</v>
      </c>
      <c r="B6" s="40" t="s">
        <v>23</v>
      </c>
      <c r="C6" s="13">
        <v>2</v>
      </c>
      <c r="D6" s="14" t="s">
        <v>17</v>
      </c>
      <c r="E6" s="14" t="s">
        <v>26</v>
      </c>
      <c r="F6" s="13" t="s">
        <v>27</v>
      </c>
      <c r="G6" s="17">
        <v>2822.37</v>
      </c>
      <c r="H6" s="17">
        <v>169</v>
      </c>
      <c r="I6" s="13">
        <f>G6-H6</f>
        <v>2653.37</v>
      </c>
      <c r="J6" s="13">
        <v>2630.97</v>
      </c>
      <c r="K6" s="18">
        <f>J6/I6</f>
        <v>0.991557905606832</v>
      </c>
      <c r="L6" s="19">
        <f>I6-J6</f>
        <v>22.4000000000001</v>
      </c>
      <c r="M6" s="14"/>
    </row>
    <row r="7" ht="43.2" spans="1:13">
      <c r="A7" s="13">
        <v>3</v>
      </c>
      <c r="B7" s="40" t="s">
        <v>23</v>
      </c>
      <c r="C7" s="13">
        <v>3</v>
      </c>
      <c r="D7" s="14" t="s">
        <v>17</v>
      </c>
      <c r="E7" s="14" t="s">
        <v>28</v>
      </c>
      <c r="F7" s="13" t="s">
        <v>29</v>
      </c>
      <c r="G7" s="17">
        <v>4900</v>
      </c>
      <c r="H7" s="17">
        <v>38.59</v>
      </c>
      <c r="I7" s="13">
        <f>G7-H7</f>
        <v>4861.41</v>
      </c>
      <c r="J7" s="13">
        <v>4861.41</v>
      </c>
      <c r="K7" s="20">
        <v>1</v>
      </c>
      <c r="L7" s="19">
        <v>0</v>
      </c>
      <c r="M7" s="14"/>
    </row>
    <row r="8" ht="43.2" spans="1:13">
      <c r="A8" s="13">
        <v>4</v>
      </c>
      <c r="B8" s="40" t="s">
        <v>23</v>
      </c>
      <c r="C8" s="13">
        <v>4</v>
      </c>
      <c r="D8" s="14" t="s">
        <v>17</v>
      </c>
      <c r="E8" s="14" t="s">
        <v>30</v>
      </c>
      <c r="F8" s="13" t="s">
        <v>25</v>
      </c>
      <c r="G8" s="17">
        <v>400</v>
      </c>
      <c r="H8" s="17">
        <v>0</v>
      </c>
      <c r="I8" s="19">
        <v>400</v>
      </c>
      <c r="J8" s="19">
        <v>400</v>
      </c>
      <c r="K8" s="20">
        <v>1</v>
      </c>
      <c r="L8" s="19">
        <v>0</v>
      </c>
      <c r="M8" s="14"/>
    </row>
    <row r="9" ht="43.2" spans="1:13">
      <c r="A9" s="13">
        <v>5</v>
      </c>
      <c r="B9" s="40" t="s">
        <v>23</v>
      </c>
      <c r="C9" s="13">
        <v>5</v>
      </c>
      <c r="D9" s="14" t="s">
        <v>17</v>
      </c>
      <c r="E9" s="21" t="s">
        <v>31</v>
      </c>
      <c r="F9" s="21" t="s">
        <v>32</v>
      </c>
      <c r="G9" s="19">
        <v>0</v>
      </c>
      <c r="H9" s="13">
        <v>8</v>
      </c>
      <c r="I9" s="13">
        <v>8</v>
      </c>
      <c r="J9" s="13">
        <v>7.55</v>
      </c>
      <c r="K9" s="22">
        <f>J9/I9*100%</f>
        <v>0.94375</v>
      </c>
      <c r="L9" s="13">
        <f>I9-J9</f>
        <v>0.45</v>
      </c>
      <c r="M9" s="14"/>
    </row>
    <row r="10" ht="43.2" spans="1:13">
      <c r="A10" s="13">
        <v>6</v>
      </c>
      <c r="B10" s="40" t="s">
        <v>23</v>
      </c>
      <c r="C10" s="13">
        <v>6</v>
      </c>
      <c r="D10" s="14" t="s">
        <v>17</v>
      </c>
      <c r="E10" s="21" t="s">
        <v>33</v>
      </c>
      <c r="F10" s="21" t="s">
        <v>27</v>
      </c>
      <c r="G10" s="19">
        <v>0</v>
      </c>
      <c r="H10" s="13">
        <v>1.5</v>
      </c>
      <c r="I10" s="13">
        <v>1.5</v>
      </c>
      <c r="J10" s="13">
        <v>0.54</v>
      </c>
      <c r="K10" s="22">
        <f t="shared" ref="K10:K42" si="0">J10/I10*100%</f>
        <v>0.36</v>
      </c>
      <c r="L10" s="13">
        <f t="shared" ref="L10:L42" si="1">I10-J10</f>
        <v>0.96</v>
      </c>
      <c r="M10" s="14"/>
    </row>
    <row r="11" ht="43.2" spans="1:13">
      <c r="A11" s="13">
        <v>7</v>
      </c>
      <c r="B11" s="40" t="s">
        <v>23</v>
      </c>
      <c r="C11" s="13">
        <v>7</v>
      </c>
      <c r="D11" s="14" t="s">
        <v>17</v>
      </c>
      <c r="E11" s="21" t="s">
        <v>34</v>
      </c>
      <c r="F11" s="21" t="s">
        <v>35</v>
      </c>
      <c r="G11" s="19">
        <v>0</v>
      </c>
      <c r="H11" s="13">
        <v>38.42</v>
      </c>
      <c r="I11" s="13">
        <v>38.42</v>
      </c>
      <c r="J11" s="13">
        <v>38.12</v>
      </c>
      <c r="K11" s="22">
        <f t="shared" si="0"/>
        <v>0.992191566892244</v>
      </c>
      <c r="L11" s="13">
        <f t="shared" si="1"/>
        <v>0.300000000000004</v>
      </c>
      <c r="M11" s="14"/>
    </row>
    <row r="12" ht="43.2" spans="1:13">
      <c r="A12" s="13">
        <v>8</v>
      </c>
      <c r="B12" s="40" t="s">
        <v>23</v>
      </c>
      <c r="C12" s="13">
        <v>8</v>
      </c>
      <c r="D12" s="14" t="s">
        <v>17</v>
      </c>
      <c r="E12" s="21" t="s">
        <v>36</v>
      </c>
      <c r="F12" s="21" t="s">
        <v>35</v>
      </c>
      <c r="G12" s="19">
        <v>0</v>
      </c>
      <c r="H12" s="13">
        <v>2.64</v>
      </c>
      <c r="I12" s="13">
        <v>2.64</v>
      </c>
      <c r="J12" s="13">
        <v>2.64</v>
      </c>
      <c r="K12" s="22">
        <f t="shared" si="0"/>
        <v>1</v>
      </c>
      <c r="L12" s="13">
        <f t="shared" si="1"/>
        <v>0</v>
      </c>
      <c r="M12" s="14"/>
    </row>
    <row r="13" ht="43.2" spans="1:13">
      <c r="A13" s="13">
        <v>9</v>
      </c>
      <c r="B13" s="40" t="s">
        <v>23</v>
      </c>
      <c r="C13" s="13">
        <v>9</v>
      </c>
      <c r="D13" s="14" t="s">
        <v>17</v>
      </c>
      <c r="E13" s="21" t="s">
        <v>37</v>
      </c>
      <c r="F13" s="21" t="s">
        <v>32</v>
      </c>
      <c r="G13" s="19">
        <v>0</v>
      </c>
      <c r="H13" s="13">
        <v>0.1</v>
      </c>
      <c r="I13" s="13">
        <v>0.1</v>
      </c>
      <c r="J13" s="13">
        <v>0.1</v>
      </c>
      <c r="K13" s="22">
        <f t="shared" si="0"/>
        <v>1</v>
      </c>
      <c r="L13" s="13">
        <f t="shared" si="1"/>
        <v>0</v>
      </c>
      <c r="M13" s="14"/>
    </row>
    <row r="14" ht="43.2" spans="1:13">
      <c r="A14" s="13">
        <v>10</v>
      </c>
      <c r="B14" s="40" t="s">
        <v>23</v>
      </c>
      <c r="C14" s="13">
        <v>10</v>
      </c>
      <c r="D14" s="14" t="s">
        <v>17</v>
      </c>
      <c r="E14" s="21" t="s">
        <v>38</v>
      </c>
      <c r="F14" s="21" t="s">
        <v>32</v>
      </c>
      <c r="G14" s="19">
        <v>0</v>
      </c>
      <c r="H14" s="13">
        <v>1</v>
      </c>
      <c r="I14" s="13">
        <v>1</v>
      </c>
      <c r="J14" s="13">
        <v>0.98</v>
      </c>
      <c r="K14" s="22">
        <f t="shared" si="0"/>
        <v>0.98</v>
      </c>
      <c r="L14" s="13">
        <f t="shared" si="1"/>
        <v>0.02</v>
      </c>
      <c r="M14" s="14"/>
    </row>
    <row r="15" ht="43.2" spans="1:13">
      <c r="A15" s="13">
        <v>11</v>
      </c>
      <c r="B15" s="40" t="s">
        <v>23</v>
      </c>
      <c r="C15" s="13">
        <v>11</v>
      </c>
      <c r="D15" s="14" t="s">
        <v>17</v>
      </c>
      <c r="E15" s="21" t="s">
        <v>39</v>
      </c>
      <c r="F15" s="21" t="s">
        <v>32</v>
      </c>
      <c r="G15" s="19">
        <v>0</v>
      </c>
      <c r="H15" s="13">
        <v>5.5</v>
      </c>
      <c r="I15" s="13">
        <v>5.5</v>
      </c>
      <c r="J15" s="13">
        <v>5.5</v>
      </c>
      <c r="K15" s="22">
        <f t="shared" si="0"/>
        <v>1</v>
      </c>
      <c r="L15" s="13">
        <f t="shared" si="1"/>
        <v>0</v>
      </c>
      <c r="M15" s="14"/>
    </row>
    <row r="16" ht="43.2" spans="1:13">
      <c r="A16" s="13">
        <v>12</v>
      </c>
      <c r="B16" s="40" t="s">
        <v>23</v>
      </c>
      <c r="C16" s="13">
        <v>12</v>
      </c>
      <c r="D16" s="14" t="s">
        <v>17</v>
      </c>
      <c r="E16" s="21" t="s">
        <v>40</v>
      </c>
      <c r="F16" s="21" t="s">
        <v>32</v>
      </c>
      <c r="G16" s="19">
        <v>0</v>
      </c>
      <c r="H16" s="13">
        <v>8.49</v>
      </c>
      <c r="I16" s="13">
        <v>8.49</v>
      </c>
      <c r="J16" s="13">
        <v>5.55</v>
      </c>
      <c r="K16" s="22">
        <f t="shared" si="0"/>
        <v>0.653710247349823</v>
      </c>
      <c r="L16" s="13">
        <f t="shared" si="1"/>
        <v>2.94</v>
      </c>
      <c r="M16" s="14" t="s">
        <v>41</v>
      </c>
    </row>
    <row r="17" ht="43.2" spans="1:13">
      <c r="A17" s="13">
        <v>13</v>
      </c>
      <c r="B17" s="40" t="s">
        <v>23</v>
      </c>
      <c r="C17" s="13">
        <v>13</v>
      </c>
      <c r="D17" s="14" t="s">
        <v>17</v>
      </c>
      <c r="E17" s="21" t="s">
        <v>42</v>
      </c>
      <c r="F17" s="21" t="s">
        <v>43</v>
      </c>
      <c r="G17" s="19">
        <v>0</v>
      </c>
      <c r="H17" s="13">
        <v>2</v>
      </c>
      <c r="I17" s="13">
        <v>2</v>
      </c>
      <c r="J17" s="13">
        <v>2</v>
      </c>
      <c r="K17" s="22">
        <f t="shared" si="0"/>
        <v>1</v>
      </c>
      <c r="L17" s="13">
        <f t="shared" si="1"/>
        <v>0</v>
      </c>
      <c r="M17" s="14"/>
    </row>
    <row r="18" ht="72" spans="1:13">
      <c r="A18" s="13">
        <v>14</v>
      </c>
      <c r="B18" s="40" t="s">
        <v>23</v>
      </c>
      <c r="C18" s="13">
        <v>14</v>
      </c>
      <c r="D18" s="14" t="s">
        <v>17</v>
      </c>
      <c r="E18" s="21" t="s">
        <v>44</v>
      </c>
      <c r="F18" s="21" t="s">
        <v>45</v>
      </c>
      <c r="G18" s="19">
        <v>0</v>
      </c>
      <c r="H18" s="13">
        <v>110</v>
      </c>
      <c r="I18" s="13">
        <v>110</v>
      </c>
      <c r="J18" s="13">
        <v>74.76</v>
      </c>
      <c r="K18" s="22">
        <f t="shared" si="0"/>
        <v>0.679636363636364</v>
      </c>
      <c r="L18" s="13">
        <f t="shared" si="1"/>
        <v>35.24</v>
      </c>
      <c r="M18" s="14" t="s">
        <v>46</v>
      </c>
    </row>
    <row r="19" ht="43.2" spans="1:13">
      <c r="A19" s="13">
        <v>15</v>
      </c>
      <c r="B19" s="40" t="s">
        <v>23</v>
      </c>
      <c r="C19" s="13">
        <v>15</v>
      </c>
      <c r="D19" s="14" t="s">
        <v>17</v>
      </c>
      <c r="E19" s="21" t="s">
        <v>47</v>
      </c>
      <c r="F19" s="21" t="s">
        <v>45</v>
      </c>
      <c r="G19" s="19">
        <v>0</v>
      </c>
      <c r="H19" s="13">
        <v>58.19</v>
      </c>
      <c r="I19" s="13">
        <v>58.19</v>
      </c>
      <c r="J19" s="13">
        <v>47.15</v>
      </c>
      <c r="K19" s="22">
        <f t="shared" si="0"/>
        <v>0.810276679841897</v>
      </c>
      <c r="L19" s="13">
        <f t="shared" si="1"/>
        <v>11.04</v>
      </c>
      <c r="M19" s="14" t="s">
        <v>41</v>
      </c>
    </row>
    <row r="20" ht="72" spans="1:13">
      <c r="A20" s="13">
        <v>16</v>
      </c>
      <c r="B20" s="40" t="s">
        <v>23</v>
      </c>
      <c r="C20" s="13">
        <v>16</v>
      </c>
      <c r="D20" s="14" t="s">
        <v>17</v>
      </c>
      <c r="E20" s="21" t="s">
        <v>48</v>
      </c>
      <c r="F20" s="21" t="s">
        <v>45</v>
      </c>
      <c r="G20" s="19">
        <v>0</v>
      </c>
      <c r="H20" s="13">
        <v>59.13</v>
      </c>
      <c r="I20" s="13">
        <v>59.13</v>
      </c>
      <c r="J20" s="13">
        <v>18.32</v>
      </c>
      <c r="K20" s="22">
        <f t="shared" si="0"/>
        <v>0.309825807542703</v>
      </c>
      <c r="L20" s="13">
        <f t="shared" si="1"/>
        <v>40.81</v>
      </c>
      <c r="M20" s="14" t="s">
        <v>46</v>
      </c>
    </row>
    <row r="21" ht="72" spans="1:13">
      <c r="A21" s="13">
        <v>17</v>
      </c>
      <c r="B21" s="40" t="s">
        <v>23</v>
      </c>
      <c r="C21" s="13">
        <v>17</v>
      </c>
      <c r="D21" s="14" t="s">
        <v>17</v>
      </c>
      <c r="E21" s="21" t="s">
        <v>49</v>
      </c>
      <c r="F21" s="21" t="s">
        <v>45</v>
      </c>
      <c r="G21" s="19">
        <v>0</v>
      </c>
      <c r="H21" s="13">
        <v>110</v>
      </c>
      <c r="I21" s="13">
        <v>110</v>
      </c>
      <c r="J21" s="13">
        <v>26.68</v>
      </c>
      <c r="K21" s="22">
        <f t="shared" si="0"/>
        <v>0.242545454545455</v>
      </c>
      <c r="L21" s="13">
        <f t="shared" si="1"/>
        <v>83.32</v>
      </c>
      <c r="M21" s="14" t="s">
        <v>46</v>
      </c>
    </row>
    <row r="22" ht="43.2" spans="1:13">
      <c r="A22" s="13">
        <v>18</v>
      </c>
      <c r="B22" s="40" t="s">
        <v>23</v>
      </c>
      <c r="C22" s="13">
        <v>18</v>
      </c>
      <c r="D22" s="14" t="s">
        <v>17</v>
      </c>
      <c r="E22" s="21" t="s">
        <v>50</v>
      </c>
      <c r="F22" s="21" t="s">
        <v>45</v>
      </c>
      <c r="G22" s="19">
        <v>0</v>
      </c>
      <c r="H22" s="13">
        <v>196.4</v>
      </c>
      <c r="I22" s="13">
        <v>196.41</v>
      </c>
      <c r="J22" s="13">
        <v>37.68</v>
      </c>
      <c r="K22" s="22">
        <f t="shared" si="0"/>
        <v>0.191843592485108</v>
      </c>
      <c r="L22" s="13">
        <f t="shared" si="1"/>
        <v>158.73</v>
      </c>
      <c r="M22" s="14" t="s">
        <v>51</v>
      </c>
    </row>
    <row r="23" ht="43.2" spans="1:13">
      <c r="A23" s="13">
        <v>19</v>
      </c>
      <c r="B23" s="40" t="s">
        <v>23</v>
      </c>
      <c r="C23" s="13">
        <v>19</v>
      </c>
      <c r="D23" s="14" t="s">
        <v>17</v>
      </c>
      <c r="E23" s="21" t="s">
        <v>52</v>
      </c>
      <c r="F23" s="21" t="s">
        <v>45</v>
      </c>
      <c r="G23" s="19">
        <v>0</v>
      </c>
      <c r="H23" s="13">
        <v>2</v>
      </c>
      <c r="I23" s="13">
        <v>2</v>
      </c>
      <c r="J23" s="13">
        <v>1.91</v>
      </c>
      <c r="K23" s="22">
        <f t="shared" si="0"/>
        <v>0.955</v>
      </c>
      <c r="L23" s="13">
        <f t="shared" si="1"/>
        <v>0.0900000000000001</v>
      </c>
      <c r="M23" s="14"/>
    </row>
    <row r="24" ht="43.2" spans="1:13">
      <c r="A24" s="13">
        <v>20</v>
      </c>
      <c r="B24" s="40" t="s">
        <v>23</v>
      </c>
      <c r="C24" s="13">
        <v>20</v>
      </c>
      <c r="D24" s="14" t="s">
        <v>17</v>
      </c>
      <c r="E24" s="21" t="s">
        <v>53</v>
      </c>
      <c r="F24" s="21" t="s">
        <v>54</v>
      </c>
      <c r="G24" s="19">
        <v>0</v>
      </c>
      <c r="H24" s="13">
        <v>5.6</v>
      </c>
      <c r="I24" s="13">
        <v>5.6</v>
      </c>
      <c r="J24" s="13">
        <v>2.16</v>
      </c>
      <c r="K24" s="22">
        <f t="shared" si="0"/>
        <v>0.385714285714286</v>
      </c>
      <c r="L24" s="13">
        <f t="shared" si="1"/>
        <v>3.44</v>
      </c>
      <c r="M24" s="14"/>
    </row>
    <row r="25" ht="43.2" spans="1:13">
      <c r="A25" s="13">
        <v>21</v>
      </c>
      <c r="B25" s="40" t="s">
        <v>23</v>
      </c>
      <c r="C25" s="13">
        <v>21</v>
      </c>
      <c r="D25" s="14" t="s">
        <v>17</v>
      </c>
      <c r="E25" s="21" t="s">
        <v>55</v>
      </c>
      <c r="F25" s="21" t="s">
        <v>56</v>
      </c>
      <c r="G25" s="19">
        <v>0</v>
      </c>
      <c r="H25" s="13">
        <v>7.07</v>
      </c>
      <c r="I25" s="13">
        <v>7.07</v>
      </c>
      <c r="J25" s="13">
        <v>6.92</v>
      </c>
      <c r="K25" s="22">
        <f t="shared" si="0"/>
        <v>0.978783592644979</v>
      </c>
      <c r="L25" s="13">
        <f t="shared" si="1"/>
        <v>0.15</v>
      </c>
      <c r="M25" s="14"/>
    </row>
    <row r="26" ht="43.2" spans="1:13">
      <c r="A26" s="13">
        <v>22</v>
      </c>
      <c r="B26" s="40" t="s">
        <v>23</v>
      </c>
      <c r="C26" s="13">
        <v>22</v>
      </c>
      <c r="D26" s="14" t="s">
        <v>17</v>
      </c>
      <c r="E26" s="21" t="s">
        <v>57</v>
      </c>
      <c r="F26" s="21" t="s">
        <v>58</v>
      </c>
      <c r="G26" s="19">
        <v>0</v>
      </c>
      <c r="H26" s="13">
        <v>1.2</v>
      </c>
      <c r="I26" s="13">
        <v>1.2</v>
      </c>
      <c r="J26" s="13">
        <v>1.2</v>
      </c>
      <c r="K26" s="22">
        <f t="shared" si="0"/>
        <v>1</v>
      </c>
      <c r="L26" s="13">
        <f t="shared" si="1"/>
        <v>0</v>
      </c>
      <c r="M26" s="14"/>
    </row>
    <row r="27" ht="43.2" spans="1:13">
      <c r="A27" s="13">
        <v>23</v>
      </c>
      <c r="B27" s="40" t="s">
        <v>23</v>
      </c>
      <c r="C27" s="13">
        <v>23</v>
      </c>
      <c r="D27" s="14" t="s">
        <v>17</v>
      </c>
      <c r="E27" s="16" t="s">
        <v>59</v>
      </c>
      <c r="F27" s="21" t="s">
        <v>45</v>
      </c>
      <c r="G27" s="19">
        <v>0</v>
      </c>
      <c r="H27" s="13">
        <v>102.02</v>
      </c>
      <c r="I27" s="13">
        <v>102.02</v>
      </c>
      <c r="J27" s="13">
        <v>102.02</v>
      </c>
      <c r="K27" s="22">
        <f t="shared" si="0"/>
        <v>1</v>
      </c>
      <c r="L27" s="13">
        <f t="shared" si="1"/>
        <v>0</v>
      </c>
      <c r="M27" s="14"/>
    </row>
    <row r="28" ht="43.2" spans="1:13">
      <c r="A28" s="13">
        <v>24</v>
      </c>
      <c r="B28" s="40" t="s">
        <v>23</v>
      </c>
      <c r="C28" s="13">
        <v>24</v>
      </c>
      <c r="D28" s="14" t="s">
        <v>17</v>
      </c>
      <c r="E28" s="21" t="s">
        <v>60</v>
      </c>
      <c r="F28" s="21" t="s">
        <v>45</v>
      </c>
      <c r="G28" s="19">
        <v>0</v>
      </c>
      <c r="H28" s="13">
        <v>44.98</v>
      </c>
      <c r="I28" s="13">
        <v>44.98</v>
      </c>
      <c r="J28" s="13">
        <v>44.98</v>
      </c>
      <c r="K28" s="22">
        <f t="shared" si="0"/>
        <v>1</v>
      </c>
      <c r="L28" s="13">
        <f t="shared" si="1"/>
        <v>0</v>
      </c>
      <c r="M28" s="14"/>
    </row>
    <row r="29" ht="43.2" spans="1:13">
      <c r="A29" s="13">
        <v>25</v>
      </c>
      <c r="B29" s="40" t="s">
        <v>23</v>
      </c>
      <c r="C29" s="13">
        <v>25</v>
      </c>
      <c r="D29" s="14" t="s">
        <v>17</v>
      </c>
      <c r="E29" s="21" t="s">
        <v>61</v>
      </c>
      <c r="F29" s="21" t="s">
        <v>45</v>
      </c>
      <c r="G29" s="19">
        <v>0</v>
      </c>
      <c r="H29" s="13">
        <v>11</v>
      </c>
      <c r="I29" s="13">
        <v>11</v>
      </c>
      <c r="J29" s="13">
        <v>5.74</v>
      </c>
      <c r="K29" s="22">
        <f t="shared" si="0"/>
        <v>0.521818181818182</v>
      </c>
      <c r="L29" s="13">
        <f t="shared" si="1"/>
        <v>5.26</v>
      </c>
      <c r="M29" s="14" t="s">
        <v>51</v>
      </c>
    </row>
    <row r="30" ht="72" spans="1:13">
      <c r="A30" s="13">
        <v>26</v>
      </c>
      <c r="B30" s="40" t="s">
        <v>23</v>
      </c>
      <c r="C30" s="13">
        <v>26</v>
      </c>
      <c r="D30" s="14" t="s">
        <v>17</v>
      </c>
      <c r="E30" s="21" t="s">
        <v>62</v>
      </c>
      <c r="F30" s="21" t="s">
        <v>45</v>
      </c>
      <c r="G30" s="19">
        <v>0</v>
      </c>
      <c r="H30" s="13">
        <v>23.32</v>
      </c>
      <c r="I30" s="13">
        <v>23.32</v>
      </c>
      <c r="J30" s="13">
        <v>0.99</v>
      </c>
      <c r="K30" s="22">
        <f t="shared" si="0"/>
        <v>0.0424528301886792</v>
      </c>
      <c r="L30" s="13">
        <f t="shared" si="1"/>
        <v>22.33</v>
      </c>
      <c r="M30" s="14" t="s">
        <v>46</v>
      </c>
    </row>
    <row r="31" ht="43.2" spans="1:13">
      <c r="A31" s="13">
        <v>27</v>
      </c>
      <c r="B31" s="40" t="s">
        <v>23</v>
      </c>
      <c r="C31" s="13">
        <v>27</v>
      </c>
      <c r="D31" s="14" t="s">
        <v>17</v>
      </c>
      <c r="E31" s="21" t="s">
        <v>63</v>
      </c>
      <c r="F31" s="21" t="s">
        <v>45</v>
      </c>
      <c r="G31" s="19">
        <v>0</v>
      </c>
      <c r="H31" s="13">
        <v>2.7</v>
      </c>
      <c r="I31" s="13">
        <v>2.7</v>
      </c>
      <c r="J31" s="13">
        <v>2.7</v>
      </c>
      <c r="K31" s="22">
        <f t="shared" si="0"/>
        <v>1</v>
      </c>
      <c r="L31" s="13">
        <f t="shared" si="1"/>
        <v>0</v>
      </c>
      <c r="M31" s="14"/>
    </row>
    <row r="32" ht="43.2" spans="1:13">
      <c r="A32" s="13">
        <v>28</v>
      </c>
      <c r="B32" s="40" t="s">
        <v>23</v>
      </c>
      <c r="C32" s="13">
        <v>28</v>
      </c>
      <c r="D32" s="14" t="s">
        <v>17</v>
      </c>
      <c r="E32" s="21" t="s">
        <v>64</v>
      </c>
      <c r="F32" s="21" t="s">
        <v>45</v>
      </c>
      <c r="G32" s="19">
        <v>0</v>
      </c>
      <c r="H32" s="13">
        <v>2.04</v>
      </c>
      <c r="I32" s="13">
        <v>2.04</v>
      </c>
      <c r="J32" s="13">
        <v>2.04</v>
      </c>
      <c r="K32" s="22">
        <f t="shared" si="0"/>
        <v>1</v>
      </c>
      <c r="L32" s="13">
        <f t="shared" si="1"/>
        <v>0</v>
      </c>
      <c r="M32" s="14"/>
    </row>
    <row r="33" ht="43.2" spans="1:13">
      <c r="A33" s="13">
        <v>29</v>
      </c>
      <c r="B33" s="40" t="s">
        <v>23</v>
      </c>
      <c r="C33" s="13">
        <v>29</v>
      </c>
      <c r="D33" s="14" t="s">
        <v>17</v>
      </c>
      <c r="E33" s="21" t="s">
        <v>65</v>
      </c>
      <c r="F33" s="21" t="s">
        <v>43</v>
      </c>
      <c r="G33" s="19">
        <v>0</v>
      </c>
      <c r="H33" s="13">
        <v>5.18</v>
      </c>
      <c r="I33" s="13">
        <v>5.18</v>
      </c>
      <c r="J33" s="13">
        <v>5.18</v>
      </c>
      <c r="K33" s="22">
        <f t="shared" si="0"/>
        <v>1</v>
      </c>
      <c r="L33" s="13">
        <f t="shared" si="1"/>
        <v>0</v>
      </c>
      <c r="M33" s="14"/>
    </row>
    <row r="34" ht="43.2" spans="1:13">
      <c r="A34" s="13">
        <v>30</v>
      </c>
      <c r="B34" s="40" t="s">
        <v>23</v>
      </c>
      <c r="C34" s="13">
        <v>30</v>
      </c>
      <c r="D34" s="14" t="s">
        <v>17</v>
      </c>
      <c r="E34" s="21" t="s">
        <v>66</v>
      </c>
      <c r="F34" s="21" t="s">
        <v>45</v>
      </c>
      <c r="G34" s="19">
        <v>0</v>
      </c>
      <c r="H34" s="13">
        <v>10</v>
      </c>
      <c r="I34" s="13">
        <v>10</v>
      </c>
      <c r="J34" s="13">
        <v>10</v>
      </c>
      <c r="K34" s="22">
        <f t="shared" si="0"/>
        <v>1</v>
      </c>
      <c r="L34" s="13">
        <f t="shared" si="1"/>
        <v>0</v>
      </c>
      <c r="M34" s="14"/>
    </row>
    <row r="35" ht="43.2" spans="1:13">
      <c r="A35" s="13">
        <v>31</v>
      </c>
      <c r="B35" s="40" t="s">
        <v>23</v>
      </c>
      <c r="C35" s="13">
        <v>31</v>
      </c>
      <c r="D35" s="14" t="s">
        <v>17</v>
      </c>
      <c r="E35" s="21" t="s">
        <v>67</v>
      </c>
      <c r="F35" s="21" t="s">
        <v>45</v>
      </c>
      <c r="G35" s="19">
        <v>0</v>
      </c>
      <c r="H35" s="13">
        <v>4.3</v>
      </c>
      <c r="I35" s="13">
        <v>4.3</v>
      </c>
      <c r="J35" s="13">
        <v>4.3</v>
      </c>
      <c r="K35" s="22">
        <f t="shared" si="0"/>
        <v>1</v>
      </c>
      <c r="L35" s="13">
        <f t="shared" si="1"/>
        <v>0</v>
      </c>
      <c r="M35" s="14"/>
    </row>
    <row r="36" ht="43.2" spans="1:13">
      <c r="A36" s="13">
        <v>32</v>
      </c>
      <c r="B36" s="40" t="s">
        <v>23</v>
      </c>
      <c r="C36" s="13">
        <v>32</v>
      </c>
      <c r="D36" s="14" t="s">
        <v>17</v>
      </c>
      <c r="E36" s="21" t="s">
        <v>68</v>
      </c>
      <c r="F36" s="21" t="s">
        <v>45</v>
      </c>
      <c r="G36" s="19">
        <v>0</v>
      </c>
      <c r="H36" s="13">
        <v>2.85</v>
      </c>
      <c r="I36" s="13">
        <v>2.85</v>
      </c>
      <c r="J36" s="13">
        <v>2.85</v>
      </c>
      <c r="K36" s="22">
        <f t="shared" si="0"/>
        <v>1</v>
      </c>
      <c r="L36" s="13">
        <f t="shared" si="1"/>
        <v>0</v>
      </c>
      <c r="M36" s="14"/>
    </row>
    <row r="37" ht="43.2" spans="1:13">
      <c r="A37" s="13">
        <v>33</v>
      </c>
      <c r="B37" s="40" t="s">
        <v>23</v>
      </c>
      <c r="C37" s="13">
        <v>33</v>
      </c>
      <c r="D37" s="14" t="s">
        <v>17</v>
      </c>
      <c r="E37" s="21" t="s">
        <v>69</v>
      </c>
      <c r="F37" s="21" t="s">
        <v>45</v>
      </c>
      <c r="G37" s="19">
        <v>0</v>
      </c>
      <c r="H37" s="13">
        <v>1.59</v>
      </c>
      <c r="I37" s="13">
        <v>1.59</v>
      </c>
      <c r="J37" s="13">
        <v>1.59</v>
      </c>
      <c r="K37" s="22">
        <f t="shared" si="0"/>
        <v>1</v>
      </c>
      <c r="L37" s="13">
        <f t="shared" si="1"/>
        <v>0</v>
      </c>
      <c r="M37" s="14"/>
    </row>
    <row r="38" ht="43.2" spans="1:13">
      <c r="A38" s="13">
        <v>34</v>
      </c>
      <c r="B38" s="40" t="s">
        <v>23</v>
      </c>
      <c r="C38" s="13">
        <v>34</v>
      </c>
      <c r="D38" s="14" t="s">
        <v>17</v>
      </c>
      <c r="E38" s="21" t="s">
        <v>70</v>
      </c>
      <c r="F38" s="21" t="s">
        <v>45</v>
      </c>
      <c r="G38" s="19">
        <v>0</v>
      </c>
      <c r="H38" s="13">
        <v>0.89</v>
      </c>
      <c r="I38" s="13">
        <v>0.89</v>
      </c>
      <c r="J38" s="13">
        <v>0.89</v>
      </c>
      <c r="K38" s="22">
        <f t="shared" si="0"/>
        <v>1</v>
      </c>
      <c r="L38" s="13">
        <f t="shared" si="1"/>
        <v>0</v>
      </c>
      <c r="M38" s="14"/>
    </row>
    <row r="39" ht="43.2" spans="1:13">
      <c r="A39" s="13">
        <v>35</v>
      </c>
      <c r="B39" s="40" t="s">
        <v>23</v>
      </c>
      <c r="C39" s="13">
        <v>35</v>
      </c>
      <c r="D39" s="14" t="s">
        <v>17</v>
      </c>
      <c r="E39" s="21" t="s">
        <v>71</v>
      </c>
      <c r="F39" s="21" t="s">
        <v>72</v>
      </c>
      <c r="G39" s="19">
        <v>0</v>
      </c>
      <c r="H39" s="13">
        <v>23</v>
      </c>
      <c r="I39" s="13">
        <v>23</v>
      </c>
      <c r="J39" s="13">
        <v>23</v>
      </c>
      <c r="K39" s="22">
        <f t="shared" si="0"/>
        <v>1</v>
      </c>
      <c r="L39" s="13">
        <f t="shared" si="1"/>
        <v>0</v>
      </c>
      <c r="M39" s="14"/>
    </row>
    <row r="40" ht="43.2" spans="1:13">
      <c r="A40" s="13">
        <v>36</v>
      </c>
      <c r="B40" s="40" t="s">
        <v>23</v>
      </c>
      <c r="C40" s="13">
        <v>36</v>
      </c>
      <c r="D40" s="14" t="s">
        <v>17</v>
      </c>
      <c r="E40" s="21" t="s">
        <v>73</v>
      </c>
      <c r="F40" s="21" t="s">
        <v>72</v>
      </c>
      <c r="G40" s="19">
        <v>0</v>
      </c>
      <c r="H40" s="13">
        <v>20</v>
      </c>
      <c r="I40" s="13">
        <v>20</v>
      </c>
      <c r="J40" s="13">
        <v>20</v>
      </c>
      <c r="K40" s="22">
        <f t="shared" si="0"/>
        <v>1</v>
      </c>
      <c r="L40" s="13">
        <f t="shared" si="1"/>
        <v>0</v>
      </c>
      <c r="M40" s="14"/>
    </row>
    <row r="41" ht="43.2" spans="1:13">
      <c r="A41" s="13">
        <v>37</v>
      </c>
      <c r="B41" s="40" t="s">
        <v>23</v>
      </c>
      <c r="C41" s="13">
        <v>37</v>
      </c>
      <c r="D41" s="14" t="s">
        <v>17</v>
      </c>
      <c r="E41" s="21" t="s">
        <v>74</v>
      </c>
      <c r="F41" s="21" t="s">
        <v>72</v>
      </c>
      <c r="G41" s="19">
        <v>0</v>
      </c>
      <c r="H41" s="13">
        <v>5.75</v>
      </c>
      <c r="I41" s="13">
        <v>5.75</v>
      </c>
      <c r="J41" s="13">
        <v>5.6</v>
      </c>
      <c r="K41" s="22">
        <f t="shared" si="0"/>
        <v>0.973913043478261</v>
      </c>
      <c r="L41" s="13">
        <f t="shared" si="1"/>
        <v>0.15</v>
      </c>
      <c r="M41" s="14"/>
    </row>
    <row r="42" ht="43.2" spans="1:13">
      <c r="A42" s="13">
        <v>38</v>
      </c>
      <c r="B42" s="40" t="s">
        <v>23</v>
      </c>
      <c r="C42" s="13">
        <v>38</v>
      </c>
      <c r="D42" s="14" t="s">
        <v>17</v>
      </c>
      <c r="E42" s="21" t="s">
        <v>75</v>
      </c>
      <c r="F42" s="21" t="s">
        <v>76</v>
      </c>
      <c r="G42" s="19">
        <v>0</v>
      </c>
      <c r="H42" s="13">
        <v>706.56</v>
      </c>
      <c r="I42" s="13">
        <v>706.56</v>
      </c>
      <c r="J42" s="13">
        <v>706.56</v>
      </c>
      <c r="K42" s="22">
        <f t="shared" si="0"/>
        <v>1</v>
      </c>
      <c r="L42" s="13">
        <f t="shared" si="1"/>
        <v>0</v>
      </c>
      <c r="M42" s="14"/>
    </row>
    <row r="43" ht="43.2" spans="1:13">
      <c r="A43" s="13">
        <v>39</v>
      </c>
      <c r="B43" s="40" t="s">
        <v>23</v>
      </c>
      <c r="C43" s="13">
        <v>39</v>
      </c>
      <c r="D43" s="14" t="s">
        <v>17</v>
      </c>
      <c r="E43" s="21" t="s">
        <v>77</v>
      </c>
      <c r="F43" s="21" t="s">
        <v>78</v>
      </c>
      <c r="G43" s="19">
        <v>0</v>
      </c>
      <c r="H43" s="13">
        <v>114.04</v>
      </c>
      <c r="I43" s="13">
        <v>114.04</v>
      </c>
      <c r="J43" s="13">
        <v>114.04</v>
      </c>
      <c r="K43" s="22">
        <f t="shared" ref="K43:K61" si="2">J43/I43*100%</f>
        <v>1</v>
      </c>
      <c r="L43" s="13">
        <f t="shared" ref="L43:L61" si="3">I43-J43</f>
        <v>0</v>
      </c>
      <c r="M43" s="14"/>
    </row>
    <row r="44" ht="43.2" spans="1:13">
      <c r="A44" s="13">
        <v>40</v>
      </c>
      <c r="B44" s="40" t="s">
        <v>23</v>
      </c>
      <c r="C44" s="13">
        <v>40</v>
      </c>
      <c r="D44" s="14" t="s">
        <v>17</v>
      </c>
      <c r="E44" s="21" t="s">
        <v>79</v>
      </c>
      <c r="F44" s="21" t="s">
        <v>72</v>
      </c>
      <c r="G44" s="19">
        <v>0</v>
      </c>
      <c r="H44" s="13">
        <v>118.5</v>
      </c>
      <c r="I44" s="13">
        <v>118.5</v>
      </c>
      <c r="J44" s="13">
        <v>118.5</v>
      </c>
      <c r="K44" s="22">
        <f t="shared" si="2"/>
        <v>1</v>
      </c>
      <c r="L44" s="13">
        <f t="shared" si="3"/>
        <v>0</v>
      </c>
      <c r="M44" s="14"/>
    </row>
    <row r="45" ht="43.2" spans="1:13">
      <c r="A45" s="13">
        <v>41</v>
      </c>
      <c r="B45" s="40" t="s">
        <v>23</v>
      </c>
      <c r="C45" s="13">
        <v>41</v>
      </c>
      <c r="D45" s="14" t="s">
        <v>17</v>
      </c>
      <c r="E45" s="21" t="s">
        <v>80</v>
      </c>
      <c r="F45" s="21" t="s">
        <v>72</v>
      </c>
      <c r="G45" s="19">
        <v>0</v>
      </c>
      <c r="H45" s="13">
        <v>43</v>
      </c>
      <c r="I45" s="13">
        <v>43</v>
      </c>
      <c r="J45" s="13">
        <v>43</v>
      </c>
      <c r="K45" s="22">
        <f t="shared" si="2"/>
        <v>1</v>
      </c>
      <c r="L45" s="13">
        <f t="shared" si="3"/>
        <v>0</v>
      </c>
      <c r="M45" s="14"/>
    </row>
    <row r="46" ht="43.2" spans="1:13">
      <c r="A46" s="13">
        <v>42</v>
      </c>
      <c r="B46" s="40" t="s">
        <v>23</v>
      </c>
      <c r="C46" s="13">
        <v>42</v>
      </c>
      <c r="D46" s="14" t="s">
        <v>17</v>
      </c>
      <c r="E46" s="21" t="s">
        <v>81</v>
      </c>
      <c r="F46" s="21" t="s">
        <v>56</v>
      </c>
      <c r="G46" s="19">
        <v>0</v>
      </c>
      <c r="H46" s="13">
        <v>87.38</v>
      </c>
      <c r="I46" s="13">
        <v>87.38</v>
      </c>
      <c r="J46" s="13">
        <v>87.38</v>
      </c>
      <c r="K46" s="22">
        <f t="shared" si="2"/>
        <v>1</v>
      </c>
      <c r="L46" s="13">
        <f t="shared" si="3"/>
        <v>0</v>
      </c>
      <c r="M46" s="14"/>
    </row>
    <row r="47" ht="43.2" spans="1:13">
      <c r="A47" s="13">
        <v>43</v>
      </c>
      <c r="B47" s="40" t="s">
        <v>23</v>
      </c>
      <c r="C47" s="13">
        <v>43</v>
      </c>
      <c r="D47" s="14" t="s">
        <v>17</v>
      </c>
      <c r="E47" s="21" t="s">
        <v>82</v>
      </c>
      <c r="F47" s="21" t="s">
        <v>83</v>
      </c>
      <c r="G47" s="19">
        <v>0</v>
      </c>
      <c r="H47" s="13">
        <v>0.5</v>
      </c>
      <c r="I47" s="13">
        <v>0.5</v>
      </c>
      <c r="J47" s="13">
        <v>0.5</v>
      </c>
      <c r="K47" s="22">
        <f t="shared" si="2"/>
        <v>1</v>
      </c>
      <c r="L47" s="13">
        <f t="shared" si="3"/>
        <v>0</v>
      </c>
      <c r="M47" s="14"/>
    </row>
    <row r="48" ht="43.2" spans="1:13">
      <c r="A48" s="13">
        <v>44</v>
      </c>
      <c r="B48" s="40" t="s">
        <v>23</v>
      </c>
      <c r="C48" s="13">
        <v>44</v>
      </c>
      <c r="D48" s="14" t="s">
        <v>17</v>
      </c>
      <c r="E48" s="21" t="s">
        <v>84</v>
      </c>
      <c r="F48" s="21" t="s">
        <v>83</v>
      </c>
      <c r="G48" s="19">
        <v>0</v>
      </c>
      <c r="H48" s="13">
        <v>7.22</v>
      </c>
      <c r="I48" s="13">
        <v>7.22</v>
      </c>
      <c r="J48" s="13">
        <v>7.22</v>
      </c>
      <c r="K48" s="22">
        <f t="shared" si="2"/>
        <v>1</v>
      </c>
      <c r="L48" s="13">
        <f t="shared" si="3"/>
        <v>0</v>
      </c>
      <c r="M48" s="14"/>
    </row>
    <row r="49" ht="43.2" spans="1:13">
      <c r="A49" s="13">
        <v>45</v>
      </c>
      <c r="B49" s="40" t="s">
        <v>23</v>
      </c>
      <c r="C49" s="13">
        <v>45</v>
      </c>
      <c r="D49" s="14" t="s">
        <v>17</v>
      </c>
      <c r="E49" s="21" t="s">
        <v>85</v>
      </c>
      <c r="F49" s="21" t="s">
        <v>83</v>
      </c>
      <c r="G49" s="19">
        <v>0</v>
      </c>
      <c r="H49" s="13">
        <v>2</v>
      </c>
      <c r="I49" s="13">
        <v>2</v>
      </c>
      <c r="J49" s="13">
        <v>1.57</v>
      </c>
      <c r="K49" s="22">
        <f t="shared" si="2"/>
        <v>0.785</v>
      </c>
      <c r="L49" s="13">
        <f t="shared" si="3"/>
        <v>0.43</v>
      </c>
      <c r="M49" s="14"/>
    </row>
    <row r="50" ht="43.2" spans="1:13">
      <c r="A50" s="13">
        <v>46</v>
      </c>
      <c r="B50" s="40" t="s">
        <v>23</v>
      </c>
      <c r="C50" s="13">
        <v>46</v>
      </c>
      <c r="D50" s="14" t="s">
        <v>17</v>
      </c>
      <c r="E50" s="21" t="s">
        <v>86</v>
      </c>
      <c r="F50" s="21" t="s">
        <v>83</v>
      </c>
      <c r="G50" s="19">
        <v>0</v>
      </c>
      <c r="H50" s="13">
        <v>10</v>
      </c>
      <c r="I50" s="13">
        <v>10</v>
      </c>
      <c r="J50" s="13">
        <v>10</v>
      </c>
      <c r="K50" s="22">
        <f t="shared" si="2"/>
        <v>1</v>
      </c>
      <c r="L50" s="13">
        <f t="shared" si="3"/>
        <v>0</v>
      </c>
      <c r="M50" s="14"/>
    </row>
    <row r="51" ht="43.2" spans="1:13">
      <c r="A51" s="13">
        <v>47</v>
      </c>
      <c r="B51" s="40" t="s">
        <v>23</v>
      </c>
      <c r="C51" s="13">
        <v>47</v>
      </c>
      <c r="D51" s="14" t="s">
        <v>17</v>
      </c>
      <c r="E51" s="21" t="s">
        <v>87</v>
      </c>
      <c r="F51" s="21" t="s">
        <v>83</v>
      </c>
      <c r="G51" s="19">
        <v>0</v>
      </c>
      <c r="H51" s="13">
        <v>3</v>
      </c>
      <c r="I51" s="13">
        <v>3</v>
      </c>
      <c r="J51" s="13">
        <v>2.95</v>
      </c>
      <c r="K51" s="22">
        <f t="shared" si="2"/>
        <v>0.983333333333333</v>
      </c>
      <c r="L51" s="13">
        <f t="shared" si="3"/>
        <v>0.0499999999999998</v>
      </c>
      <c r="M51" s="14"/>
    </row>
    <row r="52" ht="43.2" spans="1:13">
      <c r="A52" s="13">
        <v>48</v>
      </c>
      <c r="B52" s="40" t="s">
        <v>23</v>
      </c>
      <c r="C52" s="13">
        <v>48</v>
      </c>
      <c r="D52" s="14" t="s">
        <v>17</v>
      </c>
      <c r="E52" s="21" t="s">
        <v>88</v>
      </c>
      <c r="F52" s="21" t="s">
        <v>83</v>
      </c>
      <c r="G52" s="19">
        <v>0</v>
      </c>
      <c r="H52" s="13">
        <v>90.56</v>
      </c>
      <c r="I52" s="13">
        <v>90.56</v>
      </c>
      <c r="J52" s="13">
        <v>90.56</v>
      </c>
      <c r="K52" s="22">
        <f t="shared" si="2"/>
        <v>1</v>
      </c>
      <c r="L52" s="13">
        <f t="shared" si="3"/>
        <v>0</v>
      </c>
      <c r="M52" s="14"/>
    </row>
    <row r="53" ht="43.2" spans="1:13">
      <c r="A53" s="13">
        <v>49</v>
      </c>
      <c r="B53" s="40" t="s">
        <v>23</v>
      </c>
      <c r="C53" s="13">
        <v>49</v>
      </c>
      <c r="D53" s="14" t="s">
        <v>17</v>
      </c>
      <c r="E53" s="21" t="s">
        <v>89</v>
      </c>
      <c r="F53" s="21" t="s">
        <v>83</v>
      </c>
      <c r="G53" s="19">
        <v>0</v>
      </c>
      <c r="H53" s="13">
        <v>6</v>
      </c>
      <c r="I53" s="13">
        <v>6</v>
      </c>
      <c r="J53" s="13">
        <v>6</v>
      </c>
      <c r="K53" s="22">
        <f t="shared" si="2"/>
        <v>1</v>
      </c>
      <c r="L53" s="13">
        <f t="shared" si="3"/>
        <v>0</v>
      </c>
      <c r="M53" s="14"/>
    </row>
    <row r="54" ht="43.2" spans="1:13">
      <c r="A54" s="13">
        <v>50</v>
      </c>
      <c r="B54" s="40" t="s">
        <v>23</v>
      </c>
      <c r="C54" s="13">
        <v>50</v>
      </c>
      <c r="D54" s="14" t="s">
        <v>17</v>
      </c>
      <c r="E54" s="21" t="s">
        <v>90</v>
      </c>
      <c r="F54" s="21" t="s">
        <v>83</v>
      </c>
      <c r="G54" s="19">
        <v>0</v>
      </c>
      <c r="H54" s="13">
        <v>3</v>
      </c>
      <c r="I54" s="13">
        <v>3</v>
      </c>
      <c r="J54" s="13">
        <v>3</v>
      </c>
      <c r="K54" s="22">
        <f t="shared" si="2"/>
        <v>1</v>
      </c>
      <c r="L54" s="13">
        <f t="shared" si="3"/>
        <v>0</v>
      </c>
      <c r="M54" s="14"/>
    </row>
    <row r="55" ht="43.2" spans="1:13">
      <c r="A55" s="13">
        <v>51</v>
      </c>
      <c r="B55" s="40" t="s">
        <v>23</v>
      </c>
      <c r="C55" s="13">
        <v>51</v>
      </c>
      <c r="D55" s="14" t="s">
        <v>17</v>
      </c>
      <c r="E55" s="21" t="s">
        <v>91</v>
      </c>
      <c r="F55" s="21" t="s">
        <v>83</v>
      </c>
      <c r="G55" s="19">
        <v>0</v>
      </c>
      <c r="H55" s="13">
        <v>24.19</v>
      </c>
      <c r="I55" s="13">
        <v>24.19</v>
      </c>
      <c r="J55" s="13">
        <v>24.19</v>
      </c>
      <c r="K55" s="22">
        <f t="shared" si="2"/>
        <v>1</v>
      </c>
      <c r="L55" s="13">
        <f t="shared" si="3"/>
        <v>0</v>
      </c>
      <c r="M55" s="14"/>
    </row>
    <row r="56" ht="43.2" spans="1:13">
      <c r="A56" s="13">
        <v>52</v>
      </c>
      <c r="B56" s="40" t="s">
        <v>23</v>
      </c>
      <c r="C56" s="13">
        <v>52</v>
      </c>
      <c r="D56" s="14" t="s">
        <v>17</v>
      </c>
      <c r="E56" s="21" t="s">
        <v>92</v>
      </c>
      <c r="F56" s="21" t="s">
        <v>83</v>
      </c>
      <c r="G56" s="19">
        <v>0</v>
      </c>
      <c r="H56" s="13">
        <v>19.82</v>
      </c>
      <c r="I56" s="13">
        <v>19.82</v>
      </c>
      <c r="J56" s="13">
        <v>19.82</v>
      </c>
      <c r="K56" s="22">
        <f t="shared" si="2"/>
        <v>1</v>
      </c>
      <c r="L56" s="13">
        <f t="shared" si="3"/>
        <v>0</v>
      </c>
      <c r="M56" s="14"/>
    </row>
    <row r="57" ht="43.2" spans="1:13">
      <c r="A57" s="13">
        <v>53</v>
      </c>
      <c r="B57" s="40" t="s">
        <v>23</v>
      </c>
      <c r="C57" s="13">
        <v>53</v>
      </c>
      <c r="D57" s="14" t="s">
        <v>17</v>
      </c>
      <c r="E57" s="21" t="s">
        <v>93</v>
      </c>
      <c r="F57" s="21" t="s">
        <v>83</v>
      </c>
      <c r="G57" s="19">
        <v>0</v>
      </c>
      <c r="H57" s="13">
        <v>9.4</v>
      </c>
      <c r="I57" s="13">
        <v>9.4</v>
      </c>
      <c r="J57" s="13">
        <v>9.4</v>
      </c>
      <c r="K57" s="22">
        <f t="shared" si="2"/>
        <v>1</v>
      </c>
      <c r="L57" s="13">
        <f t="shared" si="3"/>
        <v>0</v>
      </c>
      <c r="M57" s="14"/>
    </row>
    <row r="58" ht="43.2" spans="1:13">
      <c r="A58" s="13">
        <v>54</v>
      </c>
      <c r="B58" s="40" t="s">
        <v>23</v>
      </c>
      <c r="C58" s="13">
        <v>54</v>
      </c>
      <c r="D58" s="14" t="s">
        <v>17</v>
      </c>
      <c r="E58" s="21" t="s">
        <v>94</v>
      </c>
      <c r="F58" s="21" t="s">
        <v>45</v>
      </c>
      <c r="G58" s="19">
        <v>0</v>
      </c>
      <c r="H58" s="13">
        <v>1.11</v>
      </c>
      <c r="I58" s="13">
        <v>1.11</v>
      </c>
      <c r="J58" s="13">
        <v>0.05</v>
      </c>
      <c r="K58" s="22">
        <f t="shared" ref="K58:K61" si="4">J58/I58*100%</f>
        <v>0.045045045045045</v>
      </c>
      <c r="L58" s="13">
        <f t="shared" ref="L58:L62" si="5">I58-J58</f>
        <v>1.06</v>
      </c>
      <c r="M58" s="14" t="s">
        <v>95</v>
      </c>
    </row>
    <row r="59" ht="43.2" spans="1:13">
      <c r="A59" s="13">
        <v>55</v>
      </c>
      <c r="B59" s="40" t="s">
        <v>23</v>
      </c>
      <c r="C59" s="13">
        <v>55</v>
      </c>
      <c r="D59" s="14" t="s">
        <v>17</v>
      </c>
      <c r="E59" s="21" t="s">
        <v>96</v>
      </c>
      <c r="F59" s="21" t="s">
        <v>45</v>
      </c>
      <c r="G59" s="19">
        <v>0</v>
      </c>
      <c r="H59" s="13">
        <v>0.62</v>
      </c>
      <c r="I59" s="13">
        <v>0.62</v>
      </c>
      <c r="J59" s="13">
        <v>0.53</v>
      </c>
      <c r="K59" s="22">
        <f t="shared" si="4"/>
        <v>0.854838709677419</v>
      </c>
      <c r="L59" s="13">
        <f t="shared" si="5"/>
        <v>0.09</v>
      </c>
      <c r="M59" s="14"/>
    </row>
    <row r="60" ht="43.2" spans="1:13">
      <c r="A60" s="13">
        <v>56</v>
      </c>
      <c r="B60" s="40" t="s">
        <v>23</v>
      </c>
      <c r="C60" s="13">
        <v>56</v>
      </c>
      <c r="D60" s="14" t="s">
        <v>17</v>
      </c>
      <c r="E60" s="21" t="s">
        <v>97</v>
      </c>
      <c r="F60" s="21" t="s">
        <v>98</v>
      </c>
      <c r="G60" s="19">
        <v>0</v>
      </c>
      <c r="H60" s="13">
        <v>1.44</v>
      </c>
      <c r="I60" s="13">
        <v>1.44</v>
      </c>
      <c r="J60" s="13">
        <v>1.44</v>
      </c>
      <c r="K60" s="22">
        <f t="shared" si="4"/>
        <v>1</v>
      </c>
      <c r="L60" s="13">
        <f t="shared" si="5"/>
        <v>0</v>
      </c>
      <c r="M60" s="14"/>
    </row>
    <row r="61" ht="43.2" spans="1:13">
      <c r="A61" s="13">
        <v>57</v>
      </c>
      <c r="B61" s="40" t="s">
        <v>23</v>
      </c>
      <c r="C61" s="13">
        <v>57</v>
      </c>
      <c r="D61" s="14" t="s">
        <v>17</v>
      </c>
      <c r="E61" s="21" t="s">
        <v>99</v>
      </c>
      <c r="F61" s="21" t="s">
        <v>100</v>
      </c>
      <c r="G61" s="19">
        <v>2000</v>
      </c>
      <c r="H61" s="13">
        <v>33736.49</v>
      </c>
      <c r="I61" s="13">
        <f>G61+H61</f>
        <v>35736.49</v>
      </c>
      <c r="J61" s="13">
        <v>35567.5</v>
      </c>
      <c r="K61" s="22">
        <f>J61/I61</f>
        <v>0.995271219977116</v>
      </c>
      <c r="L61" s="13">
        <f t="shared" si="5"/>
        <v>168.989999999998</v>
      </c>
      <c r="M61" s="14"/>
    </row>
    <row r="62" ht="43.2" spans="1:13">
      <c r="A62" s="13">
        <v>58</v>
      </c>
      <c r="B62" s="40" t="s">
        <v>23</v>
      </c>
      <c r="C62" s="13">
        <v>58</v>
      </c>
      <c r="D62" s="14" t="s">
        <v>17</v>
      </c>
      <c r="E62" s="21" t="s">
        <v>99</v>
      </c>
      <c r="F62" s="21" t="s">
        <v>100</v>
      </c>
      <c r="G62" s="19">
        <v>1367.39</v>
      </c>
      <c r="H62" s="13">
        <v>0</v>
      </c>
      <c r="I62" s="13">
        <f>G62+H62</f>
        <v>1367.39</v>
      </c>
      <c r="J62" s="13">
        <v>1367.39</v>
      </c>
      <c r="K62" s="22">
        <f>J62/I62</f>
        <v>1</v>
      </c>
      <c r="L62" s="13">
        <f t="shared" si="5"/>
        <v>0</v>
      </c>
      <c r="M62" s="14"/>
    </row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scale="5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王珂</cp:lastModifiedBy>
  <dcterms:created xsi:type="dcterms:W3CDTF">2022-01-13T09:26:00Z</dcterms:created>
  <dcterms:modified xsi:type="dcterms:W3CDTF">2026-01-29T03:38:53Z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