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45" windowHeight="9990"/>
  </bookViews>
  <sheets>
    <sheet name="附表1部门整体运行监控情况统计表" sheetId="2" r:id="rId1"/>
    <sheet name="附表2项目绩效运行监控情况统计表" sheetId="1" r:id="rId2"/>
  </sheets>
  <definedNames>
    <definedName name="_xlnm._FilterDatabase" localSheetId="1" hidden="1">附表2项目绩效运行监控情况统计表!$A$4:$M$78</definedName>
    <definedName name="_xlnm.Print_Area" localSheetId="1">附表2项目绩效运行监控情况统计表!$A$1:$M$78</definedName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1" l="1"/>
  <c r="K78" i="1"/>
  <c r="J78" i="1"/>
  <c r="I78" i="1"/>
  <c r="H78" i="1"/>
  <c r="G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  <c r="L29" i="1"/>
  <c r="K29" i="1"/>
  <c r="I29" i="1"/>
  <c r="L28" i="1"/>
  <c r="K28" i="1"/>
  <c r="I28" i="1"/>
  <c r="L27" i="1"/>
  <c r="K27" i="1"/>
  <c r="I27" i="1"/>
  <c r="L26" i="1"/>
  <c r="K26" i="1"/>
  <c r="I26" i="1"/>
  <c r="L25" i="1"/>
  <c r="K25" i="1"/>
  <c r="I25" i="1"/>
  <c r="L24" i="1"/>
  <c r="K24" i="1"/>
  <c r="I24" i="1"/>
  <c r="L23" i="1"/>
  <c r="K23" i="1"/>
  <c r="I23" i="1"/>
  <c r="L22" i="1"/>
  <c r="K22" i="1"/>
  <c r="I22" i="1"/>
  <c r="L21" i="1"/>
  <c r="K21" i="1"/>
  <c r="I21" i="1"/>
  <c r="L20" i="1"/>
  <c r="K20" i="1"/>
  <c r="I20" i="1"/>
  <c r="L19" i="1"/>
  <c r="K19" i="1"/>
  <c r="I19" i="1"/>
  <c r="L18" i="1"/>
  <c r="K18" i="1"/>
  <c r="I18" i="1"/>
  <c r="L17" i="1"/>
  <c r="K17" i="1"/>
  <c r="I17" i="1"/>
  <c r="L16" i="1"/>
  <c r="K16" i="1"/>
  <c r="I16" i="1"/>
  <c r="L15" i="1"/>
  <c r="K15" i="1"/>
  <c r="I15" i="1"/>
  <c r="L14" i="1"/>
  <c r="K14" i="1"/>
  <c r="I14" i="1"/>
  <c r="L13" i="1"/>
  <c r="K13" i="1"/>
  <c r="I13" i="1"/>
  <c r="L12" i="1"/>
  <c r="K12" i="1"/>
  <c r="I12" i="1"/>
  <c r="L11" i="1"/>
  <c r="K11" i="1"/>
  <c r="I11" i="1"/>
  <c r="L10" i="1"/>
  <c r="K10" i="1"/>
  <c r="I10" i="1"/>
  <c r="L9" i="1"/>
  <c r="K9" i="1"/>
  <c r="I9" i="1"/>
  <c r="L8" i="1"/>
  <c r="K8" i="1"/>
  <c r="I8" i="1"/>
  <c r="L7" i="1"/>
  <c r="K7" i="1"/>
  <c r="I7" i="1"/>
  <c r="L6" i="1"/>
  <c r="K6" i="1"/>
  <c r="I6" i="1"/>
  <c r="L5" i="1"/>
  <c r="K5" i="1"/>
  <c r="J5" i="1"/>
  <c r="I5" i="1"/>
  <c r="K5" i="2"/>
  <c r="J5" i="2"/>
  <c r="H5" i="2"/>
</calcChain>
</file>

<file path=xl/sharedStrings.xml><?xml version="1.0" encoding="utf-8"?>
<sst xmlns="http://schemas.openxmlformats.org/spreadsheetml/2006/main" count="339" uniqueCount="120">
  <si>
    <t>附表1    2025年部门预算绩效运行监控情况统计表（部门整体）</t>
  </si>
  <si>
    <t>填表人：吴骆欢</t>
  </si>
  <si>
    <t>联系电话：83399179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</si>
  <si>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</si>
  <si>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</si>
  <si>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</si>
  <si>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</si>
  <si>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</si>
  <si>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</si>
  <si>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</si>
  <si>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</si>
  <si>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</si>
  <si>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</si>
  <si>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</si>
  <si>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</si>
  <si>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</si>
  <si>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</si>
  <si>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武汉市东西湖区人民政府慈惠街道办事处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</si>
  <si>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</si>
  <si>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</si>
  <si>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</si>
  <si>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</si>
  <si>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</si>
  <si>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067</t>
  </si>
  <si>
    <t>公车购置</t>
  </si>
  <si>
    <t>机关及综合执法中心</t>
  </si>
  <si>
    <t>街办对二级单位补助</t>
  </si>
  <si>
    <t>街道各二级单位及相关科室</t>
  </si>
  <si>
    <t>履职工作经费</t>
  </si>
  <si>
    <t>街办失地生活费</t>
  </si>
  <si>
    <t>社区及公司</t>
  </si>
  <si>
    <t>街办历史遗留问题化解经费</t>
  </si>
  <si>
    <t>往来资金</t>
  </si>
  <si>
    <t>相关科室</t>
  </si>
  <si>
    <t>1120号中央财政基本公共卫生服务补助资金</t>
  </si>
  <si>
    <t>公共服务部</t>
  </si>
  <si>
    <t>该指标由市财政局划拨，总金额 6 万元。2024 年已支付 5.914 万元，2025 年结转剩余指标 0.086 万元。鉴于结余金额较小，不足以支撑单一项目支出，故该笔指标未予使用。</t>
  </si>
  <si>
    <t>2024年耕地地力保护补贴资金</t>
  </si>
  <si>
    <t>经济发展办</t>
  </si>
  <si>
    <t>2025年慈惠街耕地地力保护补贴资金</t>
  </si>
  <si>
    <t>2025年全国人口抽样调查</t>
  </si>
  <si>
    <t>2025年渔政协助巡护员补助</t>
  </si>
  <si>
    <t>“四上”企业统计人员补贴</t>
  </si>
  <si>
    <t>慈惠街团工委经费</t>
  </si>
  <si>
    <t>团委</t>
  </si>
  <si>
    <t>街办爱国卫生经费</t>
  </si>
  <si>
    <t>街办拆除违法建设经费</t>
  </si>
  <si>
    <t>综合执法中心</t>
  </si>
  <si>
    <t>街办城管执法专项工作经费</t>
  </si>
  <si>
    <t>街办城乡社区养老服务设施运营补贴</t>
  </si>
  <si>
    <t>街办村级公益事业一事一议财政奖补项目</t>
  </si>
  <si>
    <t>街办党建办工作经费</t>
  </si>
  <si>
    <t>党建办</t>
  </si>
  <si>
    <t>街办各类税费缴款</t>
  </si>
  <si>
    <t>国资公司</t>
  </si>
  <si>
    <t>街办工业园区建设及扶持经费</t>
  </si>
  <si>
    <t>街办公共文化服务体系建设资金</t>
  </si>
  <si>
    <t>旅游公司</t>
  </si>
  <si>
    <t>街办河湖港渠管护经费</t>
  </si>
  <si>
    <t>街办环卫作业经费</t>
  </si>
  <si>
    <t>环卫公司</t>
  </si>
  <si>
    <t>街办惠民资金</t>
  </si>
  <si>
    <t>街办基层阵地建设经费</t>
  </si>
  <si>
    <t>街办计生帮扶特殊家庭经费</t>
  </si>
  <si>
    <t>街办计生独生子女保健费</t>
  </si>
  <si>
    <t>街办计生高中货币补贴</t>
  </si>
  <si>
    <t>街办计生特扶对象失能补贴</t>
  </si>
  <si>
    <t>街办江河湖库水系综合整治</t>
  </si>
  <si>
    <t>街办教育经费</t>
  </si>
  <si>
    <t>老年学校</t>
  </si>
  <si>
    <t>因经办部门暂未收到区教育局关于该项专项资金的使用管理文件，为确保资金使用规范合规，目前暂未启动该笔资金的拨付与使用工作。</t>
  </si>
  <si>
    <t>街办老年服务中心建设资金</t>
  </si>
  <si>
    <t>街办林业发展专项资金</t>
  </si>
  <si>
    <t>街办林业工作经费</t>
  </si>
  <si>
    <t>街办美丽乡村建设经费</t>
  </si>
  <si>
    <t>街办民政春节困难群众慰问</t>
  </si>
  <si>
    <t>街办纳凉取暖资金</t>
  </si>
  <si>
    <t>以往年度累计结余</t>
  </si>
  <si>
    <t>街办三支一扶财政补助资金</t>
  </si>
  <si>
    <t>党政办</t>
  </si>
  <si>
    <t>街办少数民族困难群众春节慰问</t>
  </si>
  <si>
    <t>街办社区工作经费</t>
  </si>
  <si>
    <t>街办市级新型经营主体培育资金(农产品质量安全)</t>
  </si>
  <si>
    <t>街办退役军人公益性岗位补贴</t>
  </si>
  <si>
    <t>退役军人事务部</t>
  </si>
  <si>
    <t>街办退役两参两补齐经费</t>
  </si>
  <si>
    <t>街办维稳专项工作经费</t>
  </si>
  <si>
    <t>平安建设办</t>
  </si>
  <si>
    <t>街办文体站免费开放区级配套补助资金</t>
  </si>
  <si>
    <t>街办严重精神障碍患者以奖代补经费</t>
  </si>
  <si>
    <t>0.36万由街道预算内经费支付，该事项已按时全额支付到位。</t>
  </si>
  <si>
    <t>街办营商环境经费</t>
  </si>
  <si>
    <t>街办园林绿化养护费</t>
  </si>
  <si>
    <t>园林公司</t>
  </si>
  <si>
    <t>街办中央支持地方公共文化服务体系建设补助资金</t>
  </si>
  <si>
    <t>街办转业志愿兵人员经费</t>
  </si>
  <si>
    <t>街办自然灾害信息员通讯补贴</t>
  </si>
  <si>
    <t>安监中队</t>
  </si>
  <si>
    <t>平安建设(综治工作)激励性转移支付省级补助资金</t>
  </si>
  <si>
    <t>社区（村）党员教育经费</t>
  </si>
  <si>
    <t>该项指标可结转，2025年年度党员教育培训计划安排较为集中，重点培训集中在下半年推进，导致前期经费支出进度偏缓，年底各项工作叠加，不利于开展各社区党员进一步培训。为更好提升培训质量，2026年进一步使用。</t>
  </si>
  <si>
    <t>社区工作经费项目资金市级</t>
  </si>
  <si>
    <t>社区惠民项目资金市级</t>
  </si>
  <si>
    <t>社区纳凉取暖资金</t>
  </si>
  <si>
    <t>社区人员经费市级</t>
  </si>
  <si>
    <t>省级平安建设激励性转移资金</t>
  </si>
  <si>
    <t xml:space="preserve">2024年度使用该专项资金用于平安建设工作，已使用1.98万元，剩余200元结转至2025年。
由于结转的专项资金金额不多，无法支付单一项目款项，故2025年期间，为确保实施项目资金来源明确，报销手续简明高效，我街使用预算资金进行支付，没有使用该结转资金。
</t>
  </si>
  <si>
    <t>街办小型农田水利建后管护</t>
  </si>
  <si>
    <t>街办以奖代补补助资金</t>
  </si>
  <si>
    <t>项目未启动</t>
  </si>
  <si>
    <t>2025年街办大中型水库原迁移民直补资金及新增移民项目扶持资金</t>
  </si>
  <si>
    <t>街办公路养护经费</t>
  </si>
  <si>
    <t>街办还建房项目建设经费</t>
  </si>
  <si>
    <t>街办基层公厕经费</t>
  </si>
  <si>
    <t>街办基层生活垃圾分类经费</t>
  </si>
  <si>
    <t>鸦渡社区</t>
  </si>
  <si>
    <t>街办征迁退地（湖）补偿经费</t>
  </si>
  <si>
    <t>国有企业退休人员社会化管理补助支出</t>
  </si>
  <si>
    <t>人力资源公司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</si>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</sst>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#,##0.00_ "/>
    <numFmt numFmtId="179" formatCode="#,##0.0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color rgb="FF000000"/>
      <name val="宋体"/>
      <charset val="134"/>
    </font>
    <font>
      <sz val="6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2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Protection="0">
      <alignment vertical="center"/>
    </xf>
    <xf numFmtId="0" fontId="16" fillId="6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6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6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4" fillId="0" borderId="0"/>
    <xf numFmtId="0" fontId="16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21" fillId="0" borderId="0" applyProtection="0">
      <alignment vertical="center"/>
    </xf>
    <xf numFmtId="0" fontId="22" fillId="0" borderId="0">
      <alignment vertical="center"/>
    </xf>
    <xf numFmtId="0" fontId="4" fillId="0" borderId="0"/>
    <xf numFmtId="0" fontId="23" fillId="0" borderId="0" applyProtection="0"/>
    <xf numFmtId="0" fontId="4" fillId="0" borderId="0" applyProtection="0"/>
    <xf numFmtId="0" fontId="15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6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6" fillId="0" borderId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7" borderId="0" applyProtection="0">
      <alignment vertical="center"/>
    </xf>
    <xf numFmtId="0" fontId="25" fillId="7" borderId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78" fontId="0" fillId="0" borderId="1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33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9" fontId="1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2" xfId="0" quotePrefix="1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9" fontId="12" fillId="0" borderId="0" xfId="3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A6" sqref="A6"/>
    </sheetView>
  </sheetViews>
  <sheetFormatPr defaultColWidth="9" defaultRowHeight="13.5"/>
  <cols>
    <col min="1" max="1" width="5" style="21" customWidth="1"/>
    <col min="2" max="2" width="5.875" style="21" customWidth="1"/>
    <col min="3" max="3" width="22" style="21" customWidth="1"/>
    <col min="4" max="4" width="13.875" style="21" customWidth="1"/>
    <col min="5" max="5" width="12" style="21" customWidth="1"/>
    <col min="6" max="6" width="20.625" style="21" customWidth="1"/>
    <col min="7" max="7" width="10.5" style="21" customWidth="1"/>
    <col min="8" max="8" width="10.375" style="21" customWidth="1"/>
    <col min="9" max="9" width="11" style="21" customWidth="1"/>
    <col min="10" max="10" width="6.75" style="21" customWidth="1"/>
    <col min="11" max="11" width="10" style="21" customWidth="1"/>
    <col min="12" max="12" width="11.625" style="21" customWidth="1"/>
    <col min="13" max="16384" width="9" style="21"/>
  </cols>
  <sheetData>
    <row r="1" spans="1:12" ht="48.95" customHeight="1">
      <c r="A1" s="36" t="s">
        <v>0</v>
      </c>
      <c r="B1" s="36"/>
      <c r="C1" s="36"/>
      <c r="D1" s="37"/>
      <c r="E1" s="37"/>
      <c r="F1" s="37"/>
      <c r="G1" s="37"/>
      <c r="H1" s="37"/>
      <c r="I1" s="37"/>
      <c r="J1" s="38"/>
      <c r="K1" s="38"/>
      <c r="L1" s="37"/>
    </row>
    <row r="2" spans="1:12" ht="24.95" customHeight="1">
      <c r="A2" s="39" t="s">
        <v>1</v>
      </c>
      <c r="B2" s="39"/>
      <c r="C2" s="39"/>
      <c r="D2" s="22"/>
      <c r="E2" s="22"/>
      <c r="F2" s="40" t="s">
        <v>2</v>
      </c>
      <c r="G2" s="40"/>
      <c r="H2" s="22"/>
      <c r="I2" s="22"/>
      <c r="J2" s="23"/>
      <c r="K2" s="23"/>
      <c r="L2" s="22" t="s">
        <v>3</v>
      </c>
    </row>
    <row r="3" spans="1:12" ht="20.100000000000001" customHeight="1">
      <c r="A3" s="41" t="s">
        <v>4</v>
      </c>
      <c r="B3" s="41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1"/>
      <c r="H3" s="41"/>
      <c r="I3" s="42" t="s">
        <v>10</v>
      </c>
      <c r="J3" s="43" t="s">
        <v>11</v>
      </c>
      <c r="K3" s="43" t="s">
        <v>12</v>
      </c>
      <c r="L3" s="44" t="s">
        <v>13</v>
      </c>
    </row>
    <row r="4" spans="1:12" ht="40.5">
      <c r="A4" s="41"/>
      <c r="B4" s="41"/>
      <c r="C4" s="41"/>
      <c r="D4" s="41"/>
      <c r="E4" s="41"/>
      <c r="F4" s="24" t="s">
        <v>14</v>
      </c>
      <c r="G4" s="24" t="s">
        <v>15</v>
      </c>
      <c r="H4" s="24" t="s">
        <v>16</v>
      </c>
      <c r="I4" s="42"/>
      <c r="J4" s="43"/>
      <c r="K4" s="43"/>
      <c r="L4" s="44"/>
    </row>
    <row r="5" spans="1:12" s="20" customFormat="1" ht="45" customHeight="1">
      <c r="A5" s="25">
        <v>1</v>
      </c>
      <c r="B5" s="26">
        <v>67</v>
      </c>
      <c r="C5" s="27" t="s">
        <v>17</v>
      </c>
      <c r="D5" s="27" t="s">
        <v>18</v>
      </c>
      <c r="E5" s="28" t="s">
        <v>17</v>
      </c>
      <c r="F5" s="29">
        <v>8545.32</v>
      </c>
      <c r="G5" s="30">
        <v>80106.69</v>
      </c>
      <c r="H5" s="29">
        <f>F5+G5</f>
        <v>88652.01</v>
      </c>
      <c r="I5" s="29">
        <v>87411.62</v>
      </c>
      <c r="J5" s="31">
        <f>I5/H5</f>
        <v>0.98600832626355595</v>
      </c>
      <c r="K5" s="29">
        <f>H5-I5</f>
        <v>1240.3900000000101</v>
      </c>
      <c r="L5" s="29"/>
    </row>
    <row r="6" spans="1:12" ht="20.100000000000001" customHeight="1">
      <c r="A6" s="32"/>
      <c r="B6" s="32"/>
      <c r="C6" s="32"/>
      <c r="D6" s="32"/>
      <c r="E6" s="33"/>
      <c r="F6" s="32"/>
      <c r="G6" s="32"/>
      <c r="H6" s="32"/>
      <c r="I6" s="32"/>
      <c r="J6" s="32"/>
      <c r="K6" s="32"/>
      <c r="L6" s="32"/>
    </row>
    <row r="7" spans="1:12" ht="20.100000000000001" customHeight="1">
      <c r="A7" s="32"/>
      <c r="B7" s="32"/>
      <c r="C7" s="32"/>
      <c r="D7" s="32"/>
      <c r="E7" s="33"/>
      <c r="F7" s="32"/>
      <c r="G7" s="32"/>
      <c r="H7" s="32"/>
      <c r="I7" s="32"/>
      <c r="J7" s="32"/>
      <c r="K7" s="32"/>
      <c r="L7" s="32"/>
    </row>
    <row r="8" spans="1:12" ht="20.100000000000001" customHeight="1">
      <c r="A8" s="32"/>
      <c r="B8" s="32"/>
      <c r="C8" s="32"/>
      <c r="D8" s="32"/>
      <c r="E8" s="33"/>
      <c r="F8" s="32"/>
      <c r="G8" s="32"/>
      <c r="H8" s="32"/>
      <c r="I8" s="32"/>
      <c r="J8" s="32"/>
      <c r="K8" s="32"/>
      <c r="L8" s="32"/>
    </row>
    <row r="9" spans="1:12" ht="20.100000000000001" customHeight="1">
      <c r="A9" s="32"/>
      <c r="B9" s="32"/>
      <c r="C9" s="32"/>
      <c r="D9" s="32"/>
      <c r="E9" s="33"/>
      <c r="F9" s="32"/>
      <c r="G9" s="32"/>
      <c r="H9" s="32"/>
      <c r="I9" s="32"/>
      <c r="J9" s="32"/>
      <c r="K9" s="32"/>
      <c r="L9" s="32"/>
    </row>
    <row r="10" spans="1:12" ht="20.100000000000001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0.100000000000001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0.100000000000001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0.100000000000001" customHeight="1">
      <c r="A13" s="32"/>
      <c r="B13" s="32"/>
      <c r="C13" s="32"/>
      <c r="D13" s="32"/>
      <c r="E13" s="32"/>
      <c r="F13" s="34"/>
      <c r="G13" s="34"/>
      <c r="H13" s="32"/>
      <c r="I13" s="32"/>
      <c r="J13" s="32"/>
      <c r="K13" s="32"/>
      <c r="L13" s="32"/>
    </row>
    <row r="14" spans="1:12" ht="20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0.100000000000001" customHeight="1">
      <c r="A15" s="32"/>
      <c r="B15" s="32"/>
      <c r="C15" s="32"/>
      <c r="D15" s="32"/>
      <c r="E15" s="32"/>
      <c r="F15" s="32"/>
      <c r="H15" s="32"/>
      <c r="I15" s="32"/>
      <c r="J15" s="32"/>
      <c r="K15" s="32"/>
      <c r="L15" s="32"/>
    </row>
    <row r="16" spans="1:12" ht="20.100000000000001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0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0.100000000000001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0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0.100000000000001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0.100000000000001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honeticPr fontId="26" type="noConversion"/>
  <pageMargins left="0.7" right="0.7" top="0.75" bottom="0.75" header="0.3" footer="0.3"/>
  <pageSetup paperSize="9" scale="9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65" workbookViewId="0">
      <selection activeCell="N73" sqref="N73"/>
    </sheetView>
  </sheetViews>
  <sheetFormatPr defaultColWidth="9" defaultRowHeight="13.5"/>
  <cols>
    <col min="1" max="1" width="4.875" style="3" customWidth="1"/>
    <col min="2" max="2" width="5.875" style="3" customWidth="1"/>
    <col min="3" max="3" width="5.625" style="3" customWidth="1"/>
    <col min="4" max="4" width="17.125" style="3" customWidth="1"/>
    <col min="5" max="5" width="20.375" style="3" customWidth="1"/>
    <col min="6" max="6" width="25.375" style="3" customWidth="1"/>
    <col min="7" max="7" width="9.625" style="3" customWidth="1"/>
    <col min="8" max="9" width="11" style="3" customWidth="1"/>
    <col min="10" max="10" width="9.75" style="3" customWidth="1"/>
    <col min="11" max="11" width="10.75" style="3" customWidth="1"/>
    <col min="12" max="12" width="8.875" style="3" customWidth="1"/>
    <col min="13" max="13" width="21.75" style="3" customWidth="1"/>
    <col min="14" max="14" width="9" style="3"/>
    <col min="15" max="15" width="15.125" style="3" customWidth="1"/>
    <col min="16" max="17" width="12.625" style="3"/>
    <col min="18" max="16384" width="9" style="3"/>
  </cols>
  <sheetData>
    <row r="1" spans="1:13" ht="33.950000000000003" customHeight="1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" customFormat="1" ht="36" customHeight="1">
      <c r="A2" s="46" t="s">
        <v>1</v>
      </c>
      <c r="B2" s="46"/>
      <c r="C2" s="46"/>
      <c r="D2" s="46"/>
      <c r="E2" s="4"/>
      <c r="F2" s="4"/>
      <c r="G2" s="47" t="s">
        <v>2</v>
      </c>
      <c r="H2" s="47"/>
      <c r="I2" s="47"/>
      <c r="J2" s="47"/>
      <c r="K2" s="48" t="s">
        <v>3</v>
      </c>
      <c r="L2" s="48"/>
      <c r="M2" s="48"/>
    </row>
    <row r="3" spans="1:13" s="2" customFormat="1" ht="21" customHeight="1">
      <c r="A3" s="49" t="s">
        <v>20</v>
      </c>
      <c r="B3" s="49" t="s">
        <v>5</v>
      </c>
      <c r="C3" s="49" t="s">
        <v>21</v>
      </c>
      <c r="D3" s="49" t="s">
        <v>6</v>
      </c>
      <c r="E3" s="49" t="s">
        <v>7</v>
      </c>
      <c r="F3" s="49" t="s">
        <v>22</v>
      </c>
      <c r="G3" s="49" t="s">
        <v>9</v>
      </c>
      <c r="H3" s="49"/>
      <c r="I3" s="49"/>
      <c r="J3" s="49" t="s">
        <v>10</v>
      </c>
      <c r="K3" s="49" t="s">
        <v>11</v>
      </c>
      <c r="L3" s="49" t="s">
        <v>12</v>
      </c>
      <c r="M3" s="50" t="s">
        <v>13</v>
      </c>
    </row>
    <row r="4" spans="1:13" s="2" customFormat="1" ht="42" customHeight="1">
      <c r="A4" s="49"/>
      <c r="B4" s="49"/>
      <c r="C4" s="49"/>
      <c r="D4" s="49"/>
      <c r="E4" s="49"/>
      <c r="F4" s="49"/>
      <c r="G4" s="5" t="s">
        <v>14</v>
      </c>
      <c r="H4" s="5" t="s">
        <v>15</v>
      </c>
      <c r="I4" s="5" t="s">
        <v>16</v>
      </c>
      <c r="J4" s="49"/>
      <c r="K4" s="49"/>
      <c r="L4" s="49"/>
      <c r="M4" s="50"/>
    </row>
    <row r="5" spans="1:13" ht="20.100000000000001" customHeight="1">
      <c r="A5" s="6">
        <v>1</v>
      </c>
      <c r="B5" s="35" t="s">
        <v>23</v>
      </c>
      <c r="C5" s="6">
        <v>1</v>
      </c>
      <c r="D5" s="8" t="s">
        <v>17</v>
      </c>
      <c r="E5" s="9" t="s">
        <v>24</v>
      </c>
      <c r="F5" s="6" t="s">
        <v>25</v>
      </c>
      <c r="G5" s="10">
        <v>18</v>
      </c>
      <c r="H5" s="11"/>
      <c r="I5" s="11">
        <f>G5+H5</f>
        <v>18</v>
      </c>
      <c r="J5" s="12">
        <f>15.1+0.81</f>
        <v>15.91</v>
      </c>
      <c r="K5" s="13">
        <f>J5/G5</f>
        <v>0.88388888888888895</v>
      </c>
      <c r="L5" s="11">
        <f>G5-J5</f>
        <v>2.09</v>
      </c>
      <c r="M5" s="6"/>
    </row>
    <row r="6" spans="1:13" ht="20.100000000000001" customHeight="1">
      <c r="A6" s="6">
        <v>2</v>
      </c>
      <c r="B6" s="35" t="s">
        <v>23</v>
      </c>
      <c r="C6" s="6">
        <v>2</v>
      </c>
      <c r="D6" s="8" t="s">
        <v>17</v>
      </c>
      <c r="E6" s="9" t="s">
        <v>26</v>
      </c>
      <c r="F6" s="6" t="s">
        <v>27</v>
      </c>
      <c r="G6" s="10">
        <v>2310.8000000000002</v>
      </c>
      <c r="H6" s="11"/>
      <c r="I6" s="11">
        <f t="shared" ref="I6:I37" si="0">G6+H6</f>
        <v>2310.8000000000002</v>
      </c>
      <c r="J6" s="12">
        <v>2310.7790479999999</v>
      </c>
      <c r="K6" s="13">
        <f>J6/G6</f>
        <v>0.99999093301021302</v>
      </c>
      <c r="L6" s="11">
        <f>G6-J6</f>
        <v>2.0952000000306701E-2</v>
      </c>
      <c r="M6" s="6"/>
    </row>
    <row r="7" spans="1:13" ht="20.100000000000001" customHeight="1">
      <c r="A7" s="6">
        <v>3</v>
      </c>
      <c r="B7" s="35" t="s">
        <v>23</v>
      </c>
      <c r="C7" s="6">
        <v>3</v>
      </c>
      <c r="D7" s="8" t="s">
        <v>17</v>
      </c>
      <c r="E7" s="9" t="s">
        <v>28</v>
      </c>
      <c r="F7" s="6" t="s">
        <v>27</v>
      </c>
      <c r="G7" s="10">
        <v>2400</v>
      </c>
      <c r="H7" s="11"/>
      <c r="I7" s="11">
        <f t="shared" si="0"/>
        <v>2400</v>
      </c>
      <c r="J7" s="14">
        <v>2398.7470600000001</v>
      </c>
      <c r="K7" s="13">
        <f>J7/G7</f>
        <v>0.99947794166666704</v>
      </c>
      <c r="L7" s="11">
        <f>G7-J7</f>
        <v>1.2529399999998501</v>
      </c>
      <c r="M7" s="6"/>
    </row>
    <row r="8" spans="1:13" ht="20.100000000000001" customHeight="1">
      <c r="A8" s="6">
        <v>4</v>
      </c>
      <c r="B8" s="35" t="s">
        <v>23</v>
      </c>
      <c r="C8" s="6">
        <v>4</v>
      </c>
      <c r="D8" s="8" t="s">
        <v>17</v>
      </c>
      <c r="E8" s="9" t="s">
        <v>29</v>
      </c>
      <c r="F8" s="6" t="s">
        <v>30</v>
      </c>
      <c r="G8" s="10">
        <v>193.25</v>
      </c>
      <c r="H8" s="11"/>
      <c r="I8" s="11">
        <f t="shared" si="0"/>
        <v>193.25</v>
      </c>
      <c r="J8" s="14">
        <v>193.25</v>
      </c>
      <c r="K8" s="13">
        <f>J8/G8</f>
        <v>1</v>
      </c>
      <c r="L8" s="11">
        <f>G8-J8</f>
        <v>0</v>
      </c>
      <c r="M8" s="6"/>
    </row>
    <row r="9" spans="1:13" ht="20.100000000000001" customHeight="1">
      <c r="A9" s="6">
        <v>5</v>
      </c>
      <c r="B9" s="35" t="s">
        <v>23</v>
      </c>
      <c r="C9" s="6">
        <v>5</v>
      </c>
      <c r="D9" s="8" t="s">
        <v>17</v>
      </c>
      <c r="E9" s="15" t="s">
        <v>31</v>
      </c>
      <c r="F9" s="6" t="s">
        <v>27</v>
      </c>
      <c r="G9" s="10">
        <v>1076.0999999999999</v>
      </c>
      <c r="H9" s="11"/>
      <c r="I9" s="11">
        <f t="shared" si="0"/>
        <v>1076.0999999999999</v>
      </c>
      <c r="J9" s="14">
        <v>1076.0999999999999</v>
      </c>
      <c r="K9" s="13">
        <f>J9/G9</f>
        <v>1</v>
      </c>
      <c r="L9" s="11">
        <f>G9-J9</f>
        <v>0</v>
      </c>
      <c r="M9" s="6"/>
    </row>
    <row r="10" spans="1:13" ht="20.100000000000001" customHeight="1">
      <c r="A10" s="6">
        <v>6</v>
      </c>
      <c r="B10" s="7"/>
      <c r="C10" s="6">
        <v>6</v>
      </c>
      <c r="D10" s="8" t="s">
        <v>17</v>
      </c>
      <c r="E10" s="15" t="s">
        <v>32</v>
      </c>
      <c r="F10" s="6" t="s">
        <v>33</v>
      </c>
      <c r="G10" s="10">
        <v>1000</v>
      </c>
      <c r="H10" s="11">
        <v>55427.829755999999</v>
      </c>
      <c r="I10" s="11">
        <f t="shared" si="0"/>
        <v>56427.829755999999</v>
      </c>
      <c r="J10" s="14">
        <v>55863.532673000002</v>
      </c>
      <c r="K10" s="13">
        <f>J10/I10</f>
        <v>0.98999966708909304</v>
      </c>
      <c r="L10" s="11">
        <f>I10-J10</f>
        <v>564.297082999998</v>
      </c>
      <c r="M10" s="6"/>
    </row>
    <row r="11" spans="1:13" ht="75.95" customHeight="1">
      <c r="A11" s="6">
        <v>7</v>
      </c>
      <c r="B11" s="35" t="s">
        <v>23</v>
      </c>
      <c r="C11" s="6">
        <v>7</v>
      </c>
      <c r="D11" s="8" t="s">
        <v>17</v>
      </c>
      <c r="E11" s="9" t="s">
        <v>34</v>
      </c>
      <c r="F11" s="6" t="s">
        <v>35</v>
      </c>
      <c r="G11" s="6"/>
      <c r="H11" s="16">
        <v>8.5999999999999993E-2</v>
      </c>
      <c r="I11" s="11">
        <f t="shared" si="0"/>
        <v>8.5999999999999993E-2</v>
      </c>
      <c r="J11" s="12">
        <v>0</v>
      </c>
      <c r="K11" s="13">
        <f>J11/H11</f>
        <v>0</v>
      </c>
      <c r="L11" s="11">
        <f>(H11-J11)</f>
        <v>8.5999999999999993E-2</v>
      </c>
      <c r="M11" s="9" t="s">
        <v>36</v>
      </c>
    </row>
    <row r="12" spans="1:13" ht="20.100000000000001" customHeight="1">
      <c r="A12" s="6">
        <v>8</v>
      </c>
      <c r="B12" s="35" t="s">
        <v>23</v>
      </c>
      <c r="C12" s="6">
        <v>8</v>
      </c>
      <c r="D12" s="8" t="s">
        <v>17</v>
      </c>
      <c r="E12" s="9" t="s">
        <v>37</v>
      </c>
      <c r="F12" s="6" t="s">
        <v>38</v>
      </c>
      <c r="G12" s="6"/>
      <c r="H12" s="14">
        <v>2.4769459999999999</v>
      </c>
      <c r="I12" s="11">
        <f t="shared" si="0"/>
        <v>2.4769459999999999</v>
      </c>
      <c r="J12" s="12">
        <v>2.4769459999999999</v>
      </c>
      <c r="K12" s="13">
        <f t="shared" ref="K12:K43" si="1">J12/H12</f>
        <v>1</v>
      </c>
      <c r="L12" s="11">
        <f t="shared" ref="L12:L43" si="2">(H12-J12)</f>
        <v>0</v>
      </c>
      <c r="M12" s="6"/>
    </row>
    <row r="13" spans="1:13" ht="20.100000000000001" customHeight="1">
      <c r="A13" s="6">
        <v>9</v>
      </c>
      <c r="B13" s="35" t="s">
        <v>23</v>
      </c>
      <c r="C13" s="6">
        <v>9</v>
      </c>
      <c r="D13" s="8" t="s">
        <v>17</v>
      </c>
      <c r="E13" s="9" t="s">
        <v>39</v>
      </c>
      <c r="F13" s="6" t="s">
        <v>38</v>
      </c>
      <c r="G13" s="6"/>
      <c r="H13" s="14">
        <v>24.608381999999999</v>
      </c>
      <c r="I13" s="11">
        <f t="shared" si="0"/>
        <v>24.608381999999999</v>
      </c>
      <c r="J13" s="12">
        <v>24.608381999999999</v>
      </c>
      <c r="K13" s="13">
        <f t="shared" si="1"/>
        <v>1</v>
      </c>
      <c r="L13" s="11">
        <f t="shared" si="2"/>
        <v>0</v>
      </c>
      <c r="M13" s="6"/>
    </row>
    <row r="14" spans="1:13" ht="20.100000000000001" customHeight="1">
      <c r="A14" s="6">
        <v>10</v>
      </c>
      <c r="B14" s="35" t="s">
        <v>23</v>
      </c>
      <c r="C14" s="6">
        <v>10</v>
      </c>
      <c r="D14" s="8" t="s">
        <v>17</v>
      </c>
      <c r="E14" s="9" t="s">
        <v>40</v>
      </c>
      <c r="F14" s="6" t="s">
        <v>38</v>
      </c>
      <c r="G14" s="6"/>
      <c r="H14" s="14">
        <v>0.08</v>
      </c>
      <c r="I14" s="11">
        <f t="shared" si="0"/>
        <v>0.08</v>
      </c>
      <c r="J14" s="12">
        <v>0.08</v>
      </c>
      <c r="K14" s="13">
        <f t="shared" si="1"/>
        <v>1</v>
      </c>
      <c r="L14" s="11">
        <f t="shared" si="2"/>
        <v>0</v>
      </c>
      <c r="M14" s="6"/>
    </row>
    <row r="15" spans="1:13" ht="20.100000000000001" customHeight="1">
      <c r="A15" s="6">
        <v>11</v>
      </c>
      <c r="B15" s="35" t="s">
        <v>23</v>
      </c>
      <c r="C15" s="6">
        <v>11</v>
      </c>
      <c r="D15" s="8" t="s">
        <v>17</v>
      </c>
      <c r="E15" s="9" t="s">
        <v>41</v>
      </c>
      <c r="F15" s="6" t="s">
        <v>38</v>
      </c>
      <c r="G15" s="6"/>
      <c r="H15" s="14">
        <v>4</v>
      </c>
      <c r="I15" s="11">
        <f t="shared" si="0"/>
        <v>4</v>
      </c>
      <c r="J15" s="12">
        <v>4</v>
      </c>
      <c r="K15" s="13">
        <f t="shared" si="1"/>
        <v>1</v>
      </c>
      <c r="L15" s="11">
        <f t="shared" si="2"/>
        <v>0</v>
      </c>
      <c r="M15" s="6"/>
    </row>
    <row r="16" spans="1:13" ht="20.100000000000001" customHeight="1">
      <c r="A16" s="6">
        <v>12</v>
      </c>
      <c r="B16" s="35" t="s">
        <v>23</v>
      </c>
      <c r="C16" s="6">
        <v>12</v>
      </c>
      <c r="D16" s="8" t="s">
        <v>17</v>
      </c>
      <c r="E16" s="9" t="s">
        <v>42</v>
      </c>
      <c r="F16" s="6" t="s">
        <v>38</v>
      </c>
      <c r="G16" s="6"/>
      <c r="H16" s="14">
        <v>40.68</v>
      </c>
      <c r="I16" s="11">
        <f t="shared" si="0"/>
        <v>40.68</v>
      </c>
      <c r="J16" s="12">
        <v>40.68</v>
      </c>
      <c r="K16" s="13">
        <f t="shared" si="1"/>
        <v>1</v>
      </c>
      <c r="L16" s="11">
        <f t="shared" si="2"/>
        <v>0</v>
      </c>
      <c r="M16" s="6"/>
    </row>
    <row r="17" spans="1:13" ht="20.100000000000001" customHeight="1">
      <c r="A17" s="6">
        <v>13</v>
      </c>
      <c r="B17" s="35" t="s">
        <v>23</v>
      </c>
      <c r="C17" s="6">
        <v>13</v>
      </c>
      <c r="D17" s="8" t="s">
        <v>17</v>
      </c>
      <c r="E17" s="9" t="s">
        <v>43</v>
      </c>
      <c r="F17" s="6" t="s">
        <v>44</v>
      </c>
      <c r="G17" s="6"/>
      <c r="H17" s="14">
        <v>0.27500000000000002</v>
      </c>
      <c r="I17" s="11">
        <f t="shared" si="0"/>
        <v>0.27500000000000002</v>
      </c>
      <c r="J17" s="12">
        <v>0.23505000000000001</v>
      </c>
      <c r="K17" s="13">
        <f t="shared" si="1"/>
        <v>0.854727272727273</v>
      </c>
      <c r="L17" s="11">
        <f t="shared" si="2"/>
        <v>3.9949999999999999E-2</v>
      </c>
      <c r="M17" s="6"/>
    </row>
    <row r="18" spans="1:13" ht="18">
      <c r="A18" s="6">
        <v>14</v>
      </c>
      <c r="B18" s="35" t="s">
        <v>23</v>
      </c>
      <c r="C18" s="6">
        <v>14</v>
      </c>
      <c r="D18" s="8" t="s">
        <v>17</v>
      </c>
      <c r="E18" s="9" t="s">
        <v>45</v>
      </c>
      <c r="F18" s="6" t="s">
        <v>35</v>
      </c>
      <c r="G18" s="6"/>
      <c r="H18" s="14">
        <v>10</v>
      </c>
      <c r="I18" s="11">
        <f t="shared" si="0"/>
        <v>10</v>
      </c>
      <c r="J18" s="12">
        <v>9.9863999999999997</v>
      </c>
      <c r="K18" s="13">
        <f t="shared" si="1"/>
        <v>0.99863999999999997</v>
      </c>
      <c r="L18" s="11">
        <f t="shared" si="2"/>
        <v>1.3600000000000299E-2</v>
      </c>
      <c r="M18" s="6"/>
    </row>
    <row r="19" spans="1:13" ht="18">
      <c r="A19" s="6">
        <v>15</v>
      </c>
      <c r="B19" s="35" t="s">
        <v>23</v>
      </c>
      <c r="C19" s="6">
        <v>15</v>
      </c>
      <c r="D19" s="8" t="s">
        <v>17</v>
      </c>
      <c r="E19" s="9" t="s">
        <v>46</v>
      </c>
      <c r="F19" s="6" t="s">
        <v>47</v>
      </c>
      <c r="G19" s="6"/>
      <c r="H19" s="14">
        <v>7</v>
      </c>
      <c r="I19" s="11">
        <f t="shared" si="0"/>
        <v>7</v>
      </c>
      <c r="J19" s="12">
        <v>6.9247480000000001</v>
      </c>
      <c r="K19" s="13">
        <f t="shared" si="1"/>
        <v>0.98924971428571395</v>
      </c>
      <c r="L19" s="11">
        <f t="shared" si="2"/>
        <v>7.5251999999999902E-2</v>
      </c>
      <c r="M19" s="6"/>
    </row>
    <row r="20" spans="1:13" ht="18">
      <c r="A20" s="6">
        <v>16</v>
      </c>
      <c r="B20" s="35" t="s">
        <v>23</v>
      </c>
      <c r="C20" s="6">
        <v>16</v>
      </c>
      <c r="D20" s="8" t="s">
        <v>17</v>
      </c>
      <c r="E20" s="9" t="s">
        <v>48</v>
      </c>
      <c r="F20" s="6" t="s">
        <v>47</v>
      </c>
      <c r="G20" s="6"/>
      <c r="H20" s="14">
        <v>15</v>
      </c>
      <c r="I20" s="11">
        <f t="shared" si="0"/>
        <v>15</v>
      </c>
      <c r="J20" s="14">
        <v>14.968612</v>
      </c>
      <c r="K20" s="13">
        <f t="shared" si="1"/>
        <v>0.99790746666666696</v>
      </c>
      <c r="L20" s="11">
        <f t="shared" si="2"/>
        <v>3.1387999999999701E-2</v>
      </c>
      <c r="M20" s="6"/>
    </row>
    <row r="21" spans="1:13" ht="22.5">
      <c r="A21" s="6">
        <v>17</v>
      </c>
      <c r="B21" s="35" t="s">
        <v>23</v>
      </c>
      <c r="C21" s="6">
        <v>17</v>
      </c>
      <c r="D21" s="8" t="s">
        <v>17</v>
      </c>
      <c r="E21" s="9" t="s">
        <v>49</v>
      </c>
      <c r="F21" s="6" t="s">
        <v>35</v>
      </c>
      <c r="G21" s="6"/>
      <c r="H21" s="14">
        <v>80.3125</v>
      </c>
      <c r="I21" s="11">
        <f t="shared" si="0"/>
        <v>80.3125</v>
      </c>
      <c r="J21" s="14">
        <v>80.312370000000001</v>
      </c>
      <c r="K21" s="13">
        <f t="shared" si="1"/>
        <v>0.99999838132295704</v>
      </c>
      <c r="L21" s="11">
        <f t="shared" si="2"/>
        <v>1.2999999999863099E-4</v>
      </c>
      <c r="M21" s="6"/>
    </row>
    <row r="22" spans="1:13" ht="21.95" customHeight="1">
      <c r="A22" s="6">
        <v>18</v>
      </c>
      <c r="B22" s="35" t="s">
        <v>23</v>
      </c>
      <c r="C22" s="6">
        <v>18</v>
      </c>
      <c r="D22" s="8" t="s">
        <v>17</v>
      </c>
      <c r="E22" s="9" t="s">
        <v>50</v>
      </c>
      <c r="F22" s="6" t="s">
        <v>38</v>
      </c>
      <c r="G22" s="6"/>
      <c r="H22" s="14">
        <v>112.935012</v>
      </c>
      <c r="I22" s="11">
        <f t="shared" si="0"/>
        <v>112.935012</v>
      </c>
      <c r="J22" s="14">
        <v>112.935012</v>
      </c>
      <c r="K22" s="13">
        <f t="shared" si="1"/>
        <v>1</v>
      </c>
      <c r="L22" s="11">
        <f t="shared" si="2"/>
        <v>0</v>
      </c>
      <c r="M22" s="6"/>
    </row>
    <row r="23" spans="1:13" ht="18">
      <c r="A23" s="6">
        <v>19</v>
      </c>
      <c r="B23" s="35" t="s">
        <v>23</v>
      </c>
      <c r="C23" s="6">
        <v>19</v>
      </c>
      <c r="D23" s="8" t="s">
        <v>17</v>
      </c>
      <c r="E23" s="9" t="s">
        <v>51</v>
      </c>
      <c r="F23" s="6" t="s">
        <v>52</v>
      </c>
      <c r="G23" s="6"/>
      <c r="H23" s="14">
        <v>3</v>
      </c>
      <c r="I23" s="11">
        <f t="shared" si="0"/>
        <v>3</v>
      </c>
      <c r="J23" s="14">
        <v>2.82</v>
      </c>
      <c r="K23" s="13">
        <f t="shared" si="1"/>
        <v>0.94</v>
      </c>
      <c r="L23" s="11">
        <f t="shared" si="2"/>
        <v>0.18</v>
      </c>
      <c r="M23" s="6"/>
    </row>
    <row r="24" spans="1:13" ht="18">
      <c r="A24" s="6">
        <v>20</v>
      </c>
      <c r="B24" s="35" t="s">
        <v>23</v>
      </c>
      <c r="C24" s="6">
        <v>20</v>
      </c>
      <c r="D24" s="8" t="s">
        <v>17</v>
      </c>
      <c r="E24" s="9" t="s">
        <v>53</v>
      </c>
      <c r="F24" s="6" t="s">
        <v>54</v>
      </c>
      <c r="G24" s="6"/>
      <c r="H24" s="14">
        <v>2956.8272200000001</v>
      </c>
      <c r="I24" s="11">
        <f t="shared" si="0"/>
        <v>2956.8272200000001</v>
      </c>
      <c r="J24" s="14">
        <v>2708.1405679999998</v>
      </c>
      <c r="K24" s="13">
        <f t="shared" si="1"/>
        <v>0.91589408731160105</v>
      </c>
      <c r="L24" s="11">
        <f t="shared" si="2"/>
        <v>248.68665200000001</v>
      </c>
      <c r="M24" s="6"/>
    </row>
    <row r="25" spans="1:13" ht="18">
      <c r="A25" s="6">
        <v>21</v>
      </c>
      <c r="B25" s="35" t="s">
        <v>23</v>
      </c>
      <c r="C25" s="6">
        <v>21</v>
      </c>
      <c r="D25" s="8" t="s">
        <v>17</v>
      </c>
      <c r="E25" s="9" t="s">
        <v>55</v>
      </c>
      <c r="F25" s="6" t="s">
        <v>38</v>
      </c>
      <c r="G25" s="6"/>
      <c r="H25" s="14">
        <v>602.85124099999996</v>
      </c>
      <c r="I25" s="11">
        <f t="shared" si="0"/>
        <v>602.85124099999996</v>
      </c>
      <c r="J25" s="14">
        <v>602.85124099999996</v>
      </c>
      <c r="K25" s="13">
        <f t="shared" si="1"/>
        <v>1</v>
      </c>
      <c r="L25" s="11">
        <f t="shared" si="2"/>
        <v>0</v>
      </c>
      <c r="M25" s="6"/>
    </row>
    <row r="26" spans="1:13" ht="22.5">
      <c r="A26" s="6">
        <v>22</v>
      </c>
      <c r="B26" s="35" t="s">
        <v>23</v>
      </c>
      <c r="C26" s="6">
        <v>22</v>
      </c>
      <c r="D26" s="8" t="s">
        <v>17</v>
      </c>
      <c r="E26" s="9" t="s">
        <v>56</v>
      </c>
      <c r="F26" s="6" t="s">
        <v>57</v>
      </c>
      <c r="G26" s="6"/>
      <c r="H26" s="14">
        <v>3</v>
      </c>
      <c r="I26" s="11">
        <f t="shared" si="0"/>
        <v>3</v>
      </c>
      <c r="J26" s="14">
        <v>3</v>
      </c>
      <c r="K26" s="13">
        <f t="shared" si="1"/>
        <v>1</v>
      </c>
      <c r="L26" s="11">
        <f t="shared" si="2"/>
        <v>0</v>
      </c>
      <c r="M26" s="6"/>
    </row>
    <row r="27" spans="1:13" ht="18">
      <c r="A27" s="6">
        <v>23</v>
      </c>
      <c r="B27" s="35" t="s">
        <v>23</v>
      </c>
      <c r="C27" s="6">
        <v>23</v>
      </c>
      <c r="D27" s="8" t="s">
        <v>17</v>
      </c>
      <c r="E27" s="9" t="s">
        <v>58</v>
      </c>
      <c r="F27" s="6" t="s">
        <v>38</v>
      </c>
      <c r="G27" s="6"/>
      <c r="H27" s="14">
        <v>100.06</v>
      </c>
      <c r="I27" s="11">
        <f t="shared" si="0"/>
        <v>100.06</v>
      </c>
      <c r="J27" s="14">
        <v>99.800186999999994</v>
      </c>
      <c r="K27" s="13">
        <f t="shared" si="1"/>
        <v>0.997403427943234</v>
      </c>
      <c r="L27" s="11">
        <f t="shared" si="2"/>
        <v>0.25981300000000801</v>
      </c>
      <c r="M27" s="6"/>
    </row>
    <row r="28" spans="1:13" ht="18">
      <c r="A28" s="6">
        <v>24</v>
      </c>
      <c r="B28" s="35" t="s">
        <v>23</v>
      </c>
      <c r="C28" s="6">
        <v>24</v>
      </c>
      <c r="D28" s="8" t="s">
        <v>17</v>
      </c>
      <c r="E28" s="9" t="s">
        <v>59</v>
      </c>
      <c r="F28" s="6" t="s">
        <v>60</v>
      </c>
      <c r="G28" s="6"/>
      <c r="H28" s="14">
        <v>1853.59</v>
      </c>
      <c r="I28" s="11">
        <f t="shared" si="0"/>
        <v>1853.59</v>
      </c>
      <c r="J28" s="14">
        <v>1853.59</v>
      </c>
      <c r="K28" s="13">
        <f t="shared" si="1"/>
        <v>1</v>
      </c>
      <c r="L28" s="11">
        <f t="shared" si="2"/>
        <v>0</v>
      </c>
      <c r="M28" s="6"/>
    </row>
    <row r="29" spans="1:13" ht="18">
      <c r="A29" s="6">
        <v>25</v>
      </c>
      <c r="B29" s="35" t="s">
        <v>23</v>
      </c>
      <c r="C29" s="6">
        <v>25</v>
      </c>
      <c r="D29" s="8" t="s">
        <v>17</v>
      </c>
      <c r="E29" s="9" t="s">
        <v>61</v>
      </c>
      <c r="F29" s="6" t="s">
        <v>35</v>
      </c>
      <c r="G29" s="6"/>
      <c r="H29" s="14">
        <v>70</v>
      </c>
      <c r="I29" s="11">
        <f t="shared" si="0"/>
        <v>70</v>
      </c>
      <c r="J29" s="14">
        <v>68.237747999999996</v>
      </c>
      <c r="K29" s="13">
        <f t="shared" si="1"/>
        <v>0.97482497142857105</v>
      </c>
      <c r="L29" s="11">
        <f t="shared" si="2"/>
        <v>1.7622519999999999</v>
      </c>
      <c r="M29" s="6"/>
    </row>
    <row r="30" spans="1:13" ht="18">
      <c r="A30" s="6">
        <v>26</v>
      </c>
      <c r="B30" s="35" t="s">
        <v>23</v>
      </c>
      <c r="C30" s="6">
        <v>26</v>
      </c>
      <c r="D30" s="8" t="s">
        <v>17</v>
      </c>
      <c r="E30" s="9" t="s">
        <v>62</v>
      </c>
      <c r="F30" s="6" t="s">
        <v>35</v>
      </c>
      <c r="G30" s="6"/>
      <c r="H30" s="14">
        <v>50.926332000000002</v>
      </c>
      <c r="I30" s="11">
        <f t="shared" si="0"/>
        <v>50.926332000000002</v>
      </c>
      <c r="J30" s="14">
        <v>48.449886999999997</v>
      </c>
      <c r="K30" s="13">
        <f t="shared" si="1"/>
        <v>0.95137201320527098</v>
      </c>
      <c r="L30" s="11">
        <f t="shared" si="2"/>
        <v>2.4764450000000102</v>
      </c>
      <c r="M30" s="6"/>
    </row>
    <row r="31" spans="1:13" ht="18">
      <c r="A31" s="6">
        <v>27</v>
      </c>
      <c r="B31" s="35" t="s">
        <v>23</v>
      </c>
      <c r="C31" s="6">
        <v>27</v>
      </c>
      <c r="D31" s="8" t="s">
        <v>17</v>
      </c>
      <c r="E31" s="9" t="s">
        <v>63</v>
      </c>
      <c r="F31" s="6" t="s">
        <v>35</v>
      </c>
      <c r="G31" s="6"/>
      <c r="H31" s="14">
        <v>4.7699999999999996</v>
      </c>
      <c r="I31" s="11">
        <f t="shared" si="0"/>
        <v>4.7699999999999996</v>
      </c>
      <c r="J31" s="14">
        <v>4.7699999999999996</v>
      </c>
      <c r="K31" s="13">
        <f t="shared" si="1"/>
        <v>1</v>
      </c>
      <c r="L31" s="11">
        <f t="shared" si="2"/>
        <v>0</v>
      </c>
      <c r="M31" s="6"/>
    </row>
    <row r="32" spans="1:13" ht="18">
      <c r="A32" s="6">
        <v>28</v>
      </c>
      <c r="B32" s="35" t="s">
        <v>23</v>
      </c>
      <c r="C32" s="6">
        <v>28</v>
      </c>
      <c r="D32" s="8" t="s">
        <v>17</v>
      </c>
      <c r="E32" s="9" t="s">
        <v>64</v>
      </c>
      <c r="F32" s="6" t="s">
        <v>35</v>
      </c>
      <c r="G32" s="6"/>
      <c r="H32" s="14">
        <v>0.93700000000000006</v>
      </c>
      <c r="I32" s="11">
        <f t="shared" si="0"/>
        <v>0.93700000000000006</v>
      </c>
      <c r="J32" s="14">
        <v>0.93700000000000006</v>
      </c>
      <c r="K32" s="13">
        <f t="shared" si="1"/>
        <v>1</v>
      </c>
      <c r="L32" s="11">
        <f t="shared" si="2"/>
        <v>0</v>
      </c>
      <c r="M32" s="6"/>
    </row>
    <row r="33" spans="1:13" ht="18">
      <c r="A33" s="6">
        <v>29</v>
      </c>
      <c r="B33" s="35" t="s">
        <v>23</v>
      </c>
      <c r="C33" s="6">
        <v>29</v>
      </c>
      <c r="D33" s="8" t="s">
        <v>17</v>
      </c>
      <c r="E33" s="9" t="s">
        <v>65</v>
      </c>
      <c r="F33" s="6" t="s">
        <v>35</v>
      </c>
      <c r="G33" s="6"/>
      <c r="H33" s="14">
        <v>0.16289999999999999</v>
      </c>
      <c r="I33" s="11">
        <f t="shared" si="0"/>
        <v>0.16289999999999999</v>
      </c>
      <c r="J33" s="14">
        <v>0.16289999999999999</v>
      </c>
      <c r="K33" s="13">
        <f t="shared" si="1"/>
        <v>1</v>
      </c>
      <c r="L33" s="11">
        <f t="shared" si="2"/>
        <v>0</v>
      </c>
      <c r="M33" s="6"/>
    </row>
    <row r="34" spans="1:13" ht="18">
      <c r="A34" s="6">
        <v>30</v>
      </c>
      <c r="B34" s="35" t="s">
        <v>23</v>
      </c>
      <c r="C34" s="6">
        <v>30</v>
      </c>
      <c r="D34" s="8" t="s">
        <v>17</v>
      </c>
      <c r="E34" s="9" t="s">
        <v>66</v>
      </c>
      <c r="F34" s="6" t="s">
        <v>35</v>
      </c>
      <c r="G34" s="6"/>
      <c r="H34" s="14">
        <v>0.9</v>
      </c>
      <c r="I34" s="11">
        <f t="shared" si="0"/>
        <v>0.9</v>
      </c>
      <c r="J34" s="14">
        <v>0.9</v>
      </c>
      <c r="K34" s="13">
        <f t="shared" si="1"/>
        <v>1</v>
      </c>
      <c r="L34" s="11">
        <f t="shared" si="2"/>
        <v>0</v>
      </c>
      <c r="M34" s="6"/>
    </row>
    <row r="35" spans="1:13" ht="18">
      <c r="A35" s="6">
        <v>31</v>
      </c>
      <c r="B35" s="35" t="s">
        <v>23</v>
      </c>
      <c r="C35" s="6">
        <v>31</v>
      </c>
      <c r="D35" s="8" t="s">
        <v>17</v>
      </c>
      <c r="E35" s="9" t="s">
        <v>67</v>
      </c>
      <c r="F35" s="6" t="s">
        <v>38</v>
      </c>
      <c r="G35" s="6"/>
      <c r="H35" s="14">
        <v>7.9779999999999998</v>
      </c>
      <c r="I35" s="11">
        <f t="shared" si="0"/>
        <v>7.9779999999999998</v>
      </c>
      <c r="J35" s="14">
        <v>7.9779999999999998</v>
      </c>
      <c r="K35" s="13">
        <f t="shared" si="1"/>
        <v>1</v>
      </c>
      <c r="L35" s="11">
        <f t="shared" si="2"/>
        <v>0</v>
      </c>
      <c r="M35" s="6"/>
    </row>
    <row r="36" spans="1:13" ht="57" customHeight="1">
      <c r="A36" s="6">
        <v>32</v>
      </c>
      <c r="B36" s="35" t="s">
        <v>23</v>
      </c>
      <c r="C36" s="6">
        <v>32</v>
      </c>
      <c r="D36" s="8" t="s">
        <v>17</v>
      </c>
      <c r="E36" s="9" t="s">
        <v>68</v>
      </c>
      <c r="F36" s="6" t="s">
        <v>69</v>
      </c>
      <c r="G36" s="6"/>
      <c r="H36" s="14">
        <v>5</v>
      </c>
      <c r="I36" s="11">
        <f t="shared" si="0"/>
        <v>5</v>
      </c>
      <c r="J36" s="14">
        <v>0</v>
      </c>
      <c r="K36" s="13">
        <f t="shared" si="1"/>
        <v>0</v>
      </c>
      <c r="L36" s="11">
        <f t="shared" si="2"/>
        <v>5</v>
      </c>
      <c r="M36" s="9" t="s">
        <v>70</v>
      </c>
    </row>
    <row r="37" spans="1:13" ht="18">
      <c r="A37" s="6">
        <v>33</v>
      </c>
      <c r="B37" s="35" t="s">
        <v>23</v>
      </c>
      <c r="C37" s="6">
        <v>33</v>
      </c>
      <c r="D37" s="8" t="s">
        <v>17</v>
      </c>
      <c r="E37" s="9" t="s">
        <v>71</v>
      </c>
      <c r="F37" s="6" t="s">
        <v>35</v>
      </c>
      <c r="G37" s="6"/>
      <c r="H37" s="14">
        <v>43.738399999999999</v>
      </c>
      <c r="I37" s="11">
        <f t="shared" si="0"/>
        <v>43.738399999999999</v>
      </c>
      <c r="J37" s="14">
        <v>43.738399999999999</v>
      </c>
      <c r="K37" s="13">
        <f t="shared" si="1"/>
        <v>1</v>
      </c>
      <c r="L37" s="11">
        <f t="shared" si="2"/>
        <v>0</v>
      </c>
      <c r="M37" s="6"/>
    </row>
    <row r="38" spans="1:13" ht="18">
      <c r="A38" s="6">
        <v>34</v>
      </c>
      <c r="B38" s="35" t="s">
        <v>23</v>
      </c>
      <c r="C38" s="6">
        <v>34</v>
      </c>
      <c r="D38" s="8" t="s">
        <v>17</v>
      </c>
      <c r="E38" s="9" t="s">
        <v>72</v>
      </c>
      <c r="F38" s="6" t="s">
        <v>38</v>
      </c>
      <c r="G38" s="6"/>
      <c r="H38" s="14">
        <v>0.48399999999999999</v>
      </c>
      <c r="I38" s="11">
        <f t="shared" ref="I38:I78" si="3">G38+H38</f>
        <v>0.48399999999999999</v>
      </c>
      <c r="J38" s="14">
        <v>0.48399999999999999</v>
      </c>
      <c r="K38" s="13">
        <f t="shared" si="1"/>
        <v>1</v>
      </c>
      <c r="L38" s="11">
        <f t="shared" si="2"/>
        <v>0</v>
      </c>
      <c r="M38" s="6"/>
    </row>
    <row r="39" spans="1:13" ht="18">
      <c r="A39" s="6">
        <v>35</v>
      </c>
      <c r="B39" s="35" t="s">
        <v>23</v>
      </c>
      <c r="C39" s="6">
        <v>35</v>
      </c>
      <c r="D39" s="8" t="s">
        <v>17</v>
      </c>
      <c r="E39" s="9" t="s">
        <v>73</v>
      </c>
      <c r="F39" s="6" t="s">
        <v>38</v>
      </c>
      <c r="G39" s="6"/>
      <c r="H39" s="14">
        <v>3.3959999999999999</v>
      </c>
      <c r="I39" s="11">
        <f t="shared" si="3"/>
        <v>3.3959999999999999</v>
      </c>
      <c r="J39" s="14">
        <v>3.3959999999999999</v>
      </c>
      <c r="K39" s="13">
        <f t="shared" si="1"/>
        <v>1</v>
      </c>
      <c r="L39" s="11">
        <f t="shared" si="2"/>
        <v>0</v>
      </c>
      <c r="M39" s="6"/>
    </row>
    <row r="40" spans="1:13" ht="18">
      <c r="A40" s="6">
        <v>36</v>
      </c>
      <c r="B40" s="35" t="s">
        <v>23</v>
      </c>
      <c r="C40" s="6">
        <v>36</v>
      </c>
      <c r="D40" s="8" t="s">
        <v>17</v>
      </c>
      <c r="E40" s="9" t="s">
        <v>74</v>
      </c>
      <c r="F40" s="6" t="s">
        <v>38</v>
      </c>
      <c r="G40" s="6"/>
      <c r="H40" s="14">
        <v>432.73669699999999</v>
      </c>
      <c r="I40" s="11">
        <f t="shared" si="3"/>
        <v>432.73669699999999</v>
      </c>
      <c r="J40" s="14">
        <v>432.73669699999999</v>
      </c>
      <c r="K40" s="13">
        <f t="shared" si="1"/>
        <v>1</v>
      </c>
      <c r="L40" s="11">
        <f t="shared" si="2"/>
        <v>0</v>
      </c>
      <c r="M40" s="6"/>
    </row>
    <row r="41" spans="1:13" ht="18">
      <c r="A41" s="6">
        <v>37</v>
      </c>
      <c r="B41" s="35" t="s">
        <v>23</v>
      </c>
      <c r="C41" s="6">
        <v>37</v>
      </c>
      <c r="D41" s="8" t="s">
        <v>17</v>
      </c>
      <c r="E41" s="9" t="s">
        <v>75</v>
      </c>
      <c r="F41" s="6" t="s">
        <v>35</v>
      </c>
      <c r="G41" s="6"/>
      <c r="H41" s="14">
        <v>3.5</v>
      </c>
      <c r="I41" s="11">
        <f t="shared" si="3"/>
        <v>3.5</v>
      </c>
      <c r="J41" s="14">
        <v>3.5</v>
      </c>
      <c r="K41" s="13">
        <f t="shared" si="1"/>
        <v>1</v>
      </c>
      <c r="L41" s="11">
        <f t="shared" si="2"/>
        <v>0</v>
      </c>
      <c r="M41" s="6"/>
    </row>
    <row r="42" spans="1:13" ht="18">
      <c r="A42" s="6">
        <v>38</v>
      </c>
      <c r="B42" s="35" t="s">
        <v>23</v>
      </c>
      <c r="C42" s="6">
        <v>38</v>
      </c>
      <c r="D42" s="8" t="s">
        <v>17</v>
      </c>
      <c r="E42" s="9" t="s">
        <v>76</v>
      </c>
      <c r="F42" s="6" t="s">
        <v>35</v>
      </c>
      <c r="G42" s="6"/>
      <c r="H42" s="14">
        <v>14</v>
      </c>
      <c r="I42" s="11">
        <f t="shared" si="3"/>
        <v>14</v>
      </c>
      <c r="J42" s="14">
        <v>2.2803270000000002</v>
      </c>
      <c r="K42" s="13">
        <f t="shared" si="1"/>
        <v>0.16288050000000001</v>
      </c>
      <c r="L42" s="11">
        <f t="shared" si="2"/>
        <v>11.719673</v>
      </c>
      <c r="M42" s="9" t="s">
        <v>77</v>
      </c>
    </row>
    <row r="43" spans="1:13" ht="18">
      <c r="A43" s="6">
        <v>39</v>
      </c>
      <c r="B43" s="35" t="s">
        <v>23</v>
      </c>
      <c r="C43" s="6">
        <v>39</v>
      </c>
      <c r="D43" s="8" t="s">
        <v>17</v>
      </c>
      <c r="E43" s="9" t="s">
        <v>78</v>
      </c>
      <c r="F43" s="6" t="s">
        <v>79</v>
      </c>
      <c r="G43" s="6"/>
      <c r="H43" s="14">
        <v>22.9</v>
      </c>
      <c r="I43" s="11">
        <f t="shared" si="3"/>
        <v>22.9</v>
      </c>
      <c r="J43" s="14">
        <v>22.9</v>
      </c>
      <c r="K43" s="13">
        <f t="shared" si="1"/>
        <v>1</v>
      </c>
      <c r="L43" s="11">
        <f t="shared" si="2"/>
        <v>0</v>
      </c>
      <c r="M43" s="6"/>
    </row>
    <row r="44" spans="1:13" ht="22.5">
      <c r="A44" s="6">
        <v>40</v>
      </c>
      <c r="B44" s="35" t="s">
        <v>23</v>
      </c>
      <c r="C44" s="6">
        <v>40</v>
      </c>
      <c r="D44" s="8" t="s">
        <v>17</v>
      </c>
      <c r="E44" s="9" t="s">
        <v>80</v>
      </c>
      <c r="F44" s="6" t="s">
        <v>35</v>
      </c>
      <c r="G44" s="6"/>
      <c r="H44" s="14">
        <v>0.05</v>
      </c>
      <c r="I44" s="11">
        <f t="shared" si="3"/>
        <v>0.05</v>
      </c>
      <c r="J44" s="14">
        <v>0.05</v>
      </c>
      <c r="K44" s="13">
        <f t="shared" ref="K44:K77" si="4">J44/H44</f>
        <v>1</v>
      </c>
      <c r="L44" s="11">
        <f t="shared" ref="L44:L77" si="5">(H44-J44)</f>
        <v>0</v>
      </c>
      <c r="M44" s="6"/>
    </row>
    <row r="45" spans="1:13" ht="18">
      <c r="A45" s="6">
        <v>41</v>
      </c>
      <c r="B45" s="35" t="s">
        <v>23</v>
      </c>
      <c r="C45" s="6">
        <v>41</v>
      </c>
      <c r="D45" s="8" t="s">
        <v>17</v>
      </c>
      <c r="E45" s="9" t="s">
        <v>81</v>
      </c>
      <c r="F45" s="6" t="s">
        <v>35</v>
      </c>
      <c r="G45" s="6"/>
      <c r="H45" s="14">
        <v>23.970500000000001</v>
      </c>
      <c r="I45" s="11">
        <f t="shared" si="3"/>
        <v>23.970500000000001</v>
      </c>
      <c r="J45" s="14">
        <v>23.749960000000002</v>
      </c>
      <c r="K45" s="13">
        <f t="shared" si="4"/>
        <v>0.99079952441542696</v>
      </c>
      <c r="L45" s="11">
        <f t="shared" si="5"/>
        <v>0.22054000000000001</v>
      </c>
      <c r="M45" s="6"/>
    </row>
    <row r="46" spans="1:13" ht="22.5">
      <c r="A46" s="6">
        <v>42</v>
      </c>
      <c r="B46" s="35" t="s">
        <v>23</v>
      </c>
      <c r="C46" s="6">
        <v>42</v>
      </c>
      <c r="D46" s="8" t="s">
        <v>17</v>
      </c>
      <c r="E46" s="9" t="s">
        <v>82</v>
      </c>
      <c r="F46" s="6" t="s">
        <v>38</v>
      </c>
      <c r="G46" s="6"/>
      <c r="H46" s="14">
        <v>11</v>
      </c>
      <c r="I46" s="11">
        <f t="shared" si="3"/>
        <v>11</v>
      </c>
      <c r="J46" s="14">
        <v>11</v>
      </c>
      <c r="K46" s="13">
        <f t="shared" si="4"/>
        <v>1</v>
      </c>
      <c r="L46" s="11">
        <f t="shared" si="5"/>
        <v>0</v>
      </c>
      <c r="M46" s="6"/>
    </row>
    <row r="47" spans="1:13" ht="18">
      <c r="A47" s="6">
        <v>43</v>
      </c>
      <c r="B47" s="35" t="s">
        <v>23</v>
      </c>
      <c r="C47" s="6">
        <v>43</v>
      </c>
      <c r="D47" s="8" t="s">
        <v>17</v>
      </c>
      <c r="E47" s="9" t="s">
        <v>83</v>
      </c>
      <c r="F47" s="6" t="s">
        <v>84</v>
      </c>
      <c r="G47" s="6"/>
      <c r="H47" s="14">
        <v>13.252119</v>
      </c>
      <c r="I47" s="11">
        <f t="shared" si="3"/>
        <v>13.252119</v>
      </c>
      <c r="J47" s="14">
        <v>13.252119</v>
      </c>
      <c r="K47" s="13">
        <f t="shared" si="4"/>
        <v>1</v>
      </c>
      <c r="L47" s="11">
        <f t="shared" si="5"/>
        <v>0</v>
      </c>
      <c r="M47" s="6"/>
    </row>
    <row r="48" spans="1:13" ht="18">
      <c r="A48" s="6">
        <v>44</v>
      </c>
      <c r="B48" s="35" t="s">
        <v>23</v>
      </c>
      <c r="C48" s="6">
        <v>44</v>
      </c>
      <c r="D48" s="8" t="s">
        <v>17</v>
      </c>
      <c r="E48" s="9" t="s">
        <v>85</v>
      </c>
      <c r="F48" s="6" t="s">
        <v>84</v>
      </c>
      <c r="G48" s="6"/>
      <c r="H48" s="14">
        <v>25.244133000000001</v>
      </c>
      <c r="I48" s="11">
        <f t="shared" si="3"/>
        <v>25.244133000000001</v>
      </c>
      <c r="J48" s="14">
        <v>25.244133000000001</v>
      </c>
      <c r="K48" s="13">
        <f t="shared" si="4"/>
        <v>1</v>
      </c>
      <c r="L48" s="11">
        <f t="shared" si="5"/>
        <v>0</v>
      </c>
      <c r="M48" s="6"/>
    </row>
    <row r="49" spans="1:13" ht="18">
      <c r="A49" s="6">
        <v>45</v>
      </c>
      <c r="B49" s="35" t="s">
        <v>23</v>
      </c>
      <c r="C49" s="6">
        <v>45</v>
      </c>
      <c r="D49" s="8" t="s">
        <v>17</v>
      </c>
      <c r="E49" s="9" t="s">
        <v>86</v>
      </c>
      <c r="F49" s="6" t="s">
        <v>87</v>
      </c>
      <c r="G49" s="6"/>
      <c r="H49" s="14">
        <v>10</v>
      </c>
      <c r="I49" s="11">
        <f t="shared" si="3"/>
        <v>10</v>
      </c>
      <c r="J49" s="14">
        <v>10</v>
      </c>
      <c r="K49" s="13">
        <f t="shared" si="4"/>
        <v>1</v>
      </c>
      <c r="L49" s="11">
        <f t="shared" si="5"/>
        <v>0</v>
      </c>
      <c r="M49" s="6"/>
    </row>
    <row r="50" spans="1:13" ht="22.5">
      <c r="A50" s="6">
        <v>46</v>
      </c>
      <c r="B50" s="35" t="s">
        <v>23</v>
      </c>
      <c r="C50" s="6">
        <v>46</v>
      </c>
      <c r="D50" s="8" t="s">
        <v>17</v>
      </c>
      <c r="E50" s="9" t="s">
        <v>88</v>
      </c>
      <c r="F50" s="6" t="s">
        <v>57</v>
      </c>
      <c r="G50" s="6"/>
      <c r="H50" s="14">
        <v>3</v>
      </c>
      <c r="I50" s="11">
        <f t="shared" si="3"/>
        <v>3</v>
      </c>
      <c r="J50" s="14">
        <v>2.83</v>
      </c>
      <c r="K50" s="13">
        <f t="shared" si="4"/>
        <v>0.94333333333333302</v>
      </c>
      <c r="L50" s="11">
        <f t="shared" si="5"/>
        <v>0.17</v>
      </c>
      <c r="M50" s="6"/>
    </row>
    <row r="51" spans="1:13" ht="22.5">
      <c r="A51" s="6">
        <v>47</v>
      </c>
      <c r="B51" s="35" t="s">
        <v>23</v>
      </c>
      <c r="C51" s="6">
        <v>47</v>
      </c>
      <c r="D51" s="8" t="s">
        <v>17</v>
      </c>
      <c r="E51" s="9" t="s">
        <v>88</v>
      </c>
      <c r="F51" s="6" t="s">
        <v>57</v>
      </c>
      <c r="G51" s="6"/>
      <c r="H51" s="14">
        <v>4</v>
      </c>
      <c r="I51" s="11">
        <f t="shared" si="3"/>
        <v>4</v>
      </c>
      <c r="J51" s="14">
        <v>3.97</v>
      </c>
      <c r="K51" s="13">
        <f t="shared" si="4"/>
        <v>0.99250000000000005</v>
      </c>
      <c r="L51" s="11">
        <f t="shared" si="5"/>
        <v>2.9999999999999801E-2</v>
      </c>
      <c r="M51" s="6"/>
    </row>
    <row r="52" spans="1:13" ht="39.950000000000003" customHeight="1">
      <c r="A52" s="6">
        <v>48</v>
      </c>
      <c r="B52" s="35" t="s">
        <v>23</v>
      </c>
      <c r="C52" s="6">
        <v>48</v>
      </c>
      <c r="D52" s="8" t="s">
        <v>17</v>
      </c>
      <c r="E52" s="9" t="s">
        <v>89</v>
      </c>
      <c r="F52" s="6" t="s">
        <v>87</v>
      </c>
      <c r="G52" s="6"/>
      <c r="H52" s="14">
        <v>1.44</v>
      </c>
      <c r="I52" s="11">
        <f t="shared" si="3"/>
        <v>1.44</v>
      </c>
      <c r="J52" s="14">
        <v>1.08</v>
      </c>
      <c r="K52" s="13">
        <f t="shared" si="4"/>
        <v>0.75</v>
      </c>
      <c r="L52" s="11">
        <f t="shared" si="5"/>
        <v>0.36</v>
      </c>
      <c r="M52" s="9" t="s">
        <v>90</v>
      </c>
    </row>
    <row r="53" spans="1:13" ht="18">
      <c r="A53" s="6">
        <v>49</v>
      </c>
      <c r="B53" s="35" t="s">
        <v>23</v>
      </c>
      <c r="C53" s="6">
        <v>49</v>
      </c>
      <c r="D53" s="8" t="s">
        <v>17</v>
      </c>
      <c r="E53" s="9" t="s">
        <v>91</v>
      </c>
      <c r="F53" s="6" t="s">
        <v>38</v>
      </c>
      <c r="G53" s="6"/>
      <c r="H53" s="14">
        <v>80</v>
      </c>
      <c r="I53" s="11">
        <f t="shared" si="3"/>
        <v>80</v>
      </c>
      <c r="J53" s="14">
        <v>79.900000000000006</v>
      </c>
      <c r="K53" s="13">
        <f t="shared" si="4"/>
        <v>0.99875000000000003</v>
      </c>
      <c r="L53" s="11">
        <f t="shared" si="5"/>
        <v>9.9999999999994302E-2</v>
      </c>
      <c r="M53" s="6"/>
    </row>
    <row r="54" spans="1:13" ht="18">
      <c r="A54" s="6">
        <v>50</v>
      </c>
      <c r="B54" s="35" t="s">
        <v>23</v>
      </c>
      <c r="C54" s="6">
        <v>50</v>
      </c>
      <c r="D54" s="8" t="s">
        <v>17</v>
      </c>
      <c r="E54" s="9" t="s">
        <v>92</v>
      </c>
      <c r="F54" s="6" t="s">
        <v>93</v>
      </c>
      <c r="G54" s="6"/>
      <c r="H54" s="14">
        <v>300.02520099999998</v>
      </c>
      <c r="I54" s="11">
        <f t="shared" si="3"/>
        <v>300.02520099999998</v>
      </c>
      <c r="J54" s="14">
        <v>300.02520099999998</v>
      </c>
      <c r="K54" s="13">
        <f t="shared" si="4"/>
        <v>1</v>
      </c>
      <c r="L54" s="11">
        <f t="shared" si="5"/>
        <v>0</v>
      </c>
      <c r="M54" s="6"/>
    </row>
    <row r="55" spans="1:13" ht="22.5">
      <c r="A55" s="6">
        <v>51</v>
      </c>
      <c r="B55" s="35" t="s">
        <v>23</v>
      </c>
      <c r="C55" s="6">
        <v>51</v>
      </c>
      <c r="D55" s="8" t="s">
        <v>17</v>
      </c>
      <c r="E55" s="9" t="s">
        <v>94</v>
      </c>
      <c r="F55" s="6" t="s">
        <v>57</v>
      </c>
      <c r="G55" s="6"/>
      <c r="H55" s="14">
        <v>3</v>
      </c>
      <c r="I55" s="11">
        <f t="shared" si="3"/>
        <v>3</v>
      </c>
      <c r="J55" s="14">
        <v>2.9550000000000001</v>
      </c>
      <c r="K55" s="13">
        <f t="shared" si="4"/>
        <v>0.98499999999999999</v>
      </c>
      <c r="L55" s="11">
        <f t="shared" si="5"/>
        <v>4.4999999999999901E-2</v>
      </c>
      <c r="M55" s="6"/>
    </row>
    <row r="56" spans="1:13" ht="18">
      <c r="A56" s="6">
        <v>52</v>
      </c>
      <c r="B56" s="35" t="s">
        <v>23</v>
      </c>
      <c r="C56" s="6">
        <v>52</v>
      </c>
      <c r="D56" s="8" t="s">
        <v>17</v>
      </c>
      <c r="E56" s="9" t="s">
        <v>95</v>
      </c>
      <c r="F56" s="6" t="s">
        <v>84</v>
      </c>
      <c r="G56" s="6"/>
      <c r="H56" s="14">
        <v>3.99</v>
      </c>
      <c r="I56" s="11">
        <f t="shared" si="3"/>
        <v>3.99</v>
      </c>
      <c r="J56" s="14">
        <v>3.8536000000000001</v>
      </c>
      <c r="K56" s="13">
        <f t="shared" si="4"/>
        <v>0.96581453634085201</v>
      </c>
      <c r="L56" s="11">
        <f t="shared" si="5"/>
        <v>0.13639999999999999</v>
      </c>
      <c r="M56" s="6"/>
    </row>
    <row r="57" spans="1:13" ht="18">
      <c r="A57" s="6">
        <v>53</v>
      </c>
      <c r="B57" s="35" t="s">
        <v>23</v>
      </c>
      <c r="C57" s="6">
        <v>53</v>
      </c>
      <c r="D57" s="8" t="s">
        <v>17</v>
      </c>
      <c r="E57" s="9" t="s">
        <v>96</v>
      </c>
      <c r="F57" s="6" t="s">
        <v>97</v>
      </c>
      <c r="G57" s="6"/>
      <c r="H57" s="14">
        <v>0.96</v>
      </c>
      <c r="I57" s="11">
        <f t="shared" si="3"/>
        <v>0.96</v>
      </c>
      <c r="J57" s="14">
        <v>0.96</v>
      </c>
      <c r="K57" s="13">
        <f t="shared" si="4"/>
        <v>1</v>
      </c>
      <c r="L57" s="11">
        <f t="shared" si="5"/>
        <v>0</v>
      </c>
      <c r="M57" s="6"/>
    </row>
    <row r="58" spans="1:13" ht="22.5">
      <c r="A58" s="6">
        <v>54</v>
      </c>
      <c r="B58" s="35" t="s">
        <v>23</v>
      </c>
      <c r="C58" s="6">
        <v>54</v>
      </c>
      <c r="D58" s="8" t="s">
        <v>17</v>
      </c>
      <c r="E58" s="9" t="s">
        <v>98</v>
      </c>
      <c r="F58" s="6" t="s">
        <v>87</v>
      </c>
      <c r="G58" s="6"/>
      <c r="H58" s="14">
        <v>0.48</v>
      </c>
      <c r="I58" s="11">
        <f t="shared" si="3"/>
        <v>0.48</v>
      </c>
      <c r="J58" s="14">
        <v>0.45</v>
      </c>
      <c r="K58" s="13">
        <f t="shared" si="4"/>
        <v>0.9375</v>
      </c>
      <c r="L58" s="11">
        <f t="shared" si="5"/>
        <v>0.03</v>
      </c>
      <c r="M58" s="6"/>
    </row>
    <row r="59" spans="1:13" ht="22.5">
      <c r="A59" s="6">
        <v>55</v>
      </c>
      <c r="B59" s="35" t="s">
        <v>23</v>
      </c>
      <c r="C59" s="6">
        <v>55</v>
      </c>
      <c r="D59" s="8" t="s">
        <v>17</v>
      </c>
      <c r="E59" s="9" t="s">
        <v>98</v>
      </c>
      <c r="F59" s="6" t="s">
        <v>87</v>
      </c>
      <c r="G59" s="6"/>
      <c r="H59" s="14">
        <v>1.52</v>
      </c>
      <c r="I59" s="11">
        <f t="shared" si="3"/>
        <v>1.52</v>
      </c>
      <c r="J59" s="14">
        <v>1.395</v>
      </c>
      <c r="K59" s="13">
        <f t="shared" si="4"/>
        <v>0.91776315789473695</v>
      </c>
      <c r="L59" s="11">
        <f t="shared" si="5"/>
        <v>0.125</v>
      </c>
      <c r="M59" s="6"/>
    </row>
    <row r="60" spans="1:13" ht="90" customHeight="1">
      <c r="A60" s="6">
        <v>56</v>
      </c>
      <c r="B60" s="35" t="s">
        <v>23</v>
      </c>
      <c r="C60" s="6">
        <v>56</v>
      </c>
      <c r="D60" s="8" t="s">
        <v>17</v>
      </c>
      <c r="E60" s="9" t="s">
        <v>99</v>
      </c>
      <c r="F60" s="6" t="s">
        <v>52</v>
      </c>
      <c r="G60" s="6"/>
      <c r="H60" s="14">
        <v>4.3832000000000004</v>
      </c>
      <c r="I60" s="11">
        <f t="shared" si="3"/>
        <v>4.3832000000000004</v>
      </c>
      <c r="J60" s="14">
        <v>1.4359999999999999</v>
      </c>
      <c r="K60" s="13">
        <f t="shared" si="4"/>
        <v>0.327614528198576</v>
      </c>
      <c r="L60" s="11">
        <f t="shared" si="5"/>
        <v>2.9472</v>
      </c>
      <c r="M60" s="9" t="s">
        <v>100</v>
      </c>
    </row>
    <row r="61" spans="1:13" ht="18">
      <c r="A61" s="6">
        <v>57</v>
      </c>
      <c r="B61" s="35" t="s">
        <v>23</v>
      </c>
      <c r="C61" s="6">
        <v>57</v>
      </c>
      <c r="D61" s="8" t="s">
        <v>17</v>
      </c>
      <c r="E61" s="9" t="s">
        <v>101</v>
      </c>
      <c r="F61" s="6" t="s">
        <v>35</v>
      </c>
      <c r="G61" s="6"/>
      <c r="H61" s="14">
        <v>35.948399999999999</v>
      </c>
      <c r="I61" s="11">
        <f t="shared" si="3"/>
        <v>35.948399999999999</v>
      </c>
      <c r="J61" s="14">
        <v>23.580207999999999</v>
      </c>
      <c r="K61" s="13">
        <f t="shared" si="4"/>
        <v>0.65594596699714003</v>
      </c>
      <c r="L61" s="11">
        <f t="shared" si="5"/>
        <v>12.368192000000001</v>
      </c>
      <c r="M61" s="9" t="s">
        <v>77</v>
      </c>
    </row>
    <row r="62" spans="1:13" ht="18">
      <c r="A62" s="6">
        <v>58</v>
      </c>
      <c r="B62" s="35" t="s">
        <v>23</v>
      </c>
      <c r="C62" s="6">
        <v>58</v>
      </c>
      <c r="D62" s="8" t="s">
        <v>17</v>
      </c>
      <c r="E62" s="9" t="s">
        <v>102</v>
      </c>
      <c r="F62" s="6" t="s">
        <v>35</v>
      </c>
      <c r="G62" s="6"/>
      <c r="H62" s="14">
        <v>140</v>
      </c>
      <c r="I62" s="11">
        <f t="shared" si="3"/>
        <v>140</v>
      </c>
      <c r="J62" s="14">
        <v>63.337344999999999</v>
      </c>
      <c r="K62" s="13">
        <f t="shared" si="4"/>
        <v>0.452409607142857</v>
      </c>
      <c r="L62" s="11">
        <f t="shared" si="5"/>
        <v>76.662655000000001</v>
      </c>
      <c r="M62" s="9" t="s">
        <v>77</v>
      </c>
    </row>
    <row r="63" spans="1:13" ht="18">
      <c r="A63" s="6">
        <v>59</v>
      </c>
      <c r="B63" s="35" t="s">
        <v>23</v>
      </c>
      <c r="C63" s="6">
        <v>59</v>
      </c>
      <c r="D63" s="8" t="s">
        <v>17</v>
      </c>
      <c r="E63" s="9" t="s">
        <v>103</v>
      </c>
      <c r="F63" s="6" t="s">
        <v>35</v>
      </c>
      <c r="G63" s="6"/>
      <c r="H63" s="14">
        <v>7</v>
      </c>
      <c r="I63" s="11">
        <f t="shared" si="3"/>
        <v>7</v>
      </c>
      <c r="J63" s="14">
        <v>6.8573680000000001</v>
      </c>
      <c r="K63" s="13">
        <f t="shared" si="4"/>
        <v>0.97962400000000005</v>
      </c>
      <c r="L63" s="11">
        <f t="shared" si="5"/>
        <v>0.14263200000000101</v>
      </c>
      <c r="M63" s="6"/>
    </row>
    <row r="64" spans="1:13" ht="18">
      <c r="A64" s="6">
        <v>60</v>
      </c>
      <c r="B64" s="35" t="s">
        <v>23</v>
      </c>
      <c r="C64" s="6">
        <v>60</v>
      </c>
      <c r="D64" s="8" t="s">
        <v>17</v>
      </c>
      <c r="E64" s="9" t="s">
        <v>104</v>
      </c>
      <c r="F64" s="6" t="s">
        <v>35</v>
      </c>
      <c r="G64" s="6"/>
      <c r="H64" s="14">
        <v>17.949652</v>
      </c>
      <c r="I64" s="11">
        <f t="shared" si="3"/>
        <v>17.949652</v>
      </c>
      <c r="J64" s="14">
        <v>17.9496</v>
      </c>
      <c r="K64" s="13">
        <f t="shared" si="4"/>
        <v>0.99999710300790201</v>
      </c>
      <c r="L64" s="11">
        <v>0</v>
      </c>
      <c r="M64" s="6"/>
    </row>
    <row r="65" spans="1:13" ht="105" customHeight="1">
      <c r="A65" s="6">
        <v>61</v>
      </c>
      <c r="B65" s="35" t="s">
        <v>23</v>
      </c>
      <c r="C65" s="6">
        <v>61</v>
      </c>
      <c r="D65" s="8" t="s">
        <v>17</v>
      </c>
      <c r="E65" s="9" t="s">
        <v>105</v>
      </c>
      <c r="F65" s="6" t="s">
        <v>87</v>
      </c>
      <c r="G65" s="6"/>
      <c r="H65" s="14">
        <v>2.4E-2</v>
      </c>
      <c r="I65" s="11">
        <f t="shared" si="3"/>
        <v>2.4E-2</v>
      </c>
      <c r="J65" s="14">
        <v>0</v>
      </c>
      <c r="K65" s="13">
        <f t="shared" si="4"/>
        <v>0</v>
      </c>
      <c r="L65" s="11">
        <f t="shared" si="5"/>
        <v>2.4E-2</v>
      </c>
      <c r="M65" s="9" t="s">
        <v>106</v>
      </c>
    </row>
    <row r="66" spans="1:13" ht="18">
      <c r="A66" s="6">
        <v>62</v>
      </c>
      <c r="B66" s="35" t="s">
        <v>23</v>
      </c>
      <c r="C66" s="6">
        <v>62</v>
      </c>
      <c r="D66" s="8" t="s">
        <v>17</v>
      </c>
      <c r="E66" s="9" t="s">
        <v>107</v>
      </c>
      <c r="F66" s="6" t="s">
        <v>38</v>
      </c>
      <c r="G66" s="6"/>
      <c r="H66" s="14">
        <v>4.5</v>
      </c>
      <c r="I66" s="11">
        <f t="shared" si="3"/>
        <v>4.5</v>
      </c>
      <c r="J66" s="14">
        <v>4.5</v>
      </c>
      <c r="K66" s="13">
        <f t="shared" si="4"/>
        <v>1</v>
      </c>
      <c r="L66" s="11">
        <f t="shared" si="5"/>
        <v>0</v>
      </c>
      <c r="M66" s="6"/>
    </row>
    <row r="67" spans="1:13" ht="18">
      <c r="A67" s="6">
        <v>63</v>
      </c>
      <c r="B67" s="35" t="s">
        <v>23</v>
      </c>
      <c r="C67" s="6">
        <v>63</v>
      </c>
      <c r="D67" s="8" t="s">
        <v>17</v>
      </c>
      <c r="E67" s="9" t="s">
        <v>108</v>
      </c>
      <c r="F67" s="6" t="s">
        <v>38</v>
      </c>
      <c r="G67" s="6"/>
      <c r="H67" s="14">
        <v>300</v>
      </c>
      <c r="I67" s="11">
        <f t="shared" si="3"/>
        <v>300</v>
      </c>
      <c r="J67" s="14">
        <v>0</v>
      </c>
      <c r="K67" s="13">
        <f t="shared" si="4"/>
        <v>0</v>
      </c>
      <c r="L67" s="11">
        <f t="shared" si="5"/>
        <v>300</v>
      </c>
      <c r="M67" s="9" t="s">
        <v>109</v>
      </c>
    </row>
    <row r="68" spans="1:13" ht="33.75">
      <c r="A68" s="6">
        <v>64</v>
      </c>
      <c r="B68" s="35" t="s">
        <v>23</v>
      </c>
      <c r="C68" s="6">
        <v>64</v>
      </c>
      <c r="D68" s="8" t="s">
        <v>17</v>
      </c>
      <c r="E68" s="9" t="s">
        <v>110</v>
      </c>
      <c r="F68" s="6" t="s">
        <v>38</v>
      </c>
      <c r="G68" s="6"/>
      <c r="H68" s="14">
        <v>0.5</v>
      </c>
      <c r="I68" s="11">
        <f t="shared" si="3"/>
        <v>0.5</v>
      </c>
      <c r="J68" s="14">
        <v>0.5</v>
      </c>
      <c r="K68" s="13">
        <f t="shared" si="4"/>
        <v>1</v>
      </c>
      <c r="L68" s="11">
        <f t="shared" si="5"/>
        <v>0</v>
      </c>
      <c r="M68" s="6"/>
    </row>
    <row r="69" spans="1:13" ht="18">
      <c r="A69" s="6">
        <v>65</v>
      </c>
      <c r="B69" s="35" t="s">
        <v>23</v>
      </c>
      <c r="C69" s="6">
        <v>65</v>
      </c>
      <c r="D69" s="8" t="s">
        <v>17</v>
      </c>
      <c r="E69" s="9" t="s">
        <v>111</v>
      </c>
      <c r="F69" s="6" t="s">
        <v>38</v>
      </c>
      <c r="G69" s="6"/>
      <c r="H69" s="14">
        <v>116.764537</v>
      </c>
      <c r="I69" s="11">
        <f t="shared" si="3"/>
        <v>116.764537</v>
      </c>
      <c r="J69" s="14">
        <v>115.81308799999999</v>
      </c>
      <c r="K69" s="13">
        <f t="shared" si="4"/>
        <v>0.99185155849159901</v>
      </c>
      <c r="L69" s="11">
        <f t="shared" si="5"/>
        <v>0.95144900000001098</v>
      </c>
      <c r="M69" s="6"/>
    </row>
    <row r="70" spans="1:13" ht="18">
      <c r="A70" s="6">
        <v>66</v>
      </c>
      <c r="B70" s="35" t="s">
        <v>23</v>
      </c>
      <c r="C70" s="6">
        <v>66</v>
      </c>
      <c r="D70" s="8" t="s">
        <v>17</v>
      </c>
      <c r="E70" s="9" t="s">
        <v>112</v>
      </c>
      <c r="F70" s="6" t="s">
        <v>38</v>
      </c>
      <c r="G70" s="6"/>
      <c r="H70" s="14">
        <v>1128.06</v>
      </c>
      <c r="I70" s="11">
        <f t="shared" si="3"/>
        <v>1128.06</v>
      </c>
      <c r="J70" s="14">
        <v>1128.06</v>
      </c>
      <c r="K70" s="13">
        <f t="shared" si="4"/>
        <v>1</v>
      </c>
      <c r="L70" s="11">
        <f t="shared" si="5"/>
        <v>0</v>
      </c>
      <c r="M70" s="6"/>
    </row>
    <row r="71" spans="1:13" ht="18">
      <c r="A71" s="6">
        <v>67</v>
      </c>
      <c r="B71" s="35" t="s">
        <v>23</v>
      </c>
      <c r="C71" s="6">
        <v>67</v>
      </c>
      <c r="D71" s="8" t="s">
        <v>17</v>
      </c>
      <c r="E71" s="9" t="s">
        <v>113</v>
      </c>
      <c r="F71" s="6" t="s">
        <v>60</v>
      </c>
      <c r="G71" s="6"/>
      <c r="H71" s="14">
        <v>159.82676799999999</v>
      </c>
      <c r="I71" s="11">
        <f t="shared" si="3"/>
        <v>159.82676799999999</v>
      </c>
      <c r="J71" s="14">
        <v>159.82676799999999</v>
      </c>
      <c r="K71" s="13">
        <f t="shared" si="4"/>
        <v>1</v>
      </c>
      <c r="L71" s="11">
        <f t="shared" si="5"/>
        <v>0</v>
      </c>
      <c r="M71" s="6"/>
    </row>
    <row r="72" spans="1:13" ht="18">
      <c r="A72" s="6">
        <v>68</v>
      </c>
      <c r="B72" s="35" t="s">
        <v>23</v>
      </c>
      <c r="C72" s="6">
        <v>68</v>
      </c>
      <c r="D72" s="8" t="s">
        <v>17</v>
      </c>
      <c r="E72" s="9" t="s">
        <v>114</v>
      </c>
      <c r="F72" s="6" t="s">
        <v>60</v>
      </c>
      <c r="G72" s="6"/>
      <c r="H72" s="14">
        <v>33</v>
      </c>
      <c r="I72" s="11">
        <f t="shared" si="3"/>
        <v>33</v>
      </c>
      <c r="J72" s="14">
        <v>33</v>
      </c>
      <c r="K72" s="13">
        <f t="shared" si="4"/>
        <v>1</v>
      </c>
      <c r="L72" s="11">
        <f t="shared" si="5"/>
        <v>0</v>
      </c>
      <c r="M72" s="6"/>
    </row>
    <row r="73" spans="1:13" ht="18">
      <c r="A73" s="6">
        <v>69</v>
      </c>
      <c r="B73" s="35" t="s">
        <v>23</v>
      </c>
      <c r="C73" s="6">
        <v>69</v>
      </c>
      <c r="D73" s="8" t="s">
        <v>17</v>
      </c>
      <c r="E73" s="9" t="s">
        <v>74</v>
      </c>
      <c r="F73" s="6" t="s">
        <v>115</v>
      </c>
      <c r="G73" s="6"/>
      <c r="H73" s="14">
        <v>840</v>
      </c>
      <c r="I73" s="11">
        <f t="shared" si="3"/>
        <v>840</v>
      </c>
      <c r="J73" s="14">
        <v>840</v>
      </c>
      <c r="K73" s="13">
        <f t="shared" si="4"/>
        <v>1</v>
      </c>
      <c r="L73" s="11">
        <f t="shared" si="5"/>
        <v>0</v>
      </c>
      <c r="M73" s="6"/>
    </row>
    <row r="74" spans="1:13" ht="18">
      <c r="A74" s="6">
        <v>70</v>
      </c>
      <c r="B74" s="35" t="s">
        <v>23</v>
      </c>
      <c r="C74" s="6">
        <v>70</v>
      </c>
      <c r="D74" s="8" t="s">
        <v>17</v>
      </c>
      <c r="E74" s="9" t="s">
        <v>91</v>
      </c>
      <c r="F74" s="6" t="s">
        <v>38</v>
      </c>
      <c r="G74" s="6"/>
      <c r="H74" s="14">
        <v>283.83</v>
      </c>
      <c r="I74" s="11">
        <f t="shared" si="3"/>
        <v>283.83</v>
      </c>
      <c r="J74" s="14">
        <v>283.83</v>
      </c>
      <c r="K74" s="13">
        <f t="shared" si="4"/>
        <v>1</v>
      </c>
      <c r="L74" s="11">
        <f t="shared" si="5"/>
        <v>0</v>
      </c>
      <c r="M74" s="6"/>
    </row>
    <row r="75" spans="1:13" ht="33" customHeight="1">
      <c r="A75" s="6">
        <v>71</v>
      </c>
      <c r="B75" s="35" t="s">
        <v>23</v>
      </c>
      <c r="C75" s="6">
        <v>71</v>
      </c>
      <c r="D75" s="8" t="s">
        <v>17</v>
      </c>
      <c r="E75" s="9" t="s">
        <v>92</v>
      </c>
      <c r="F75" s="6" t="s">
        <v>93</v>
      </c>
      <c r="G75" s="6"/>
      <c r="H75" s="14">
        <v>537.81654000000003</v>
      </c>
      <c r="I75" s="11">
        <f t="shared" si="3"/>
        <v>537.81654000000003</v>
      </c>
      <c r="J75" s="14">
        <v>537.81654000000003</v>
      </c>
      <c r="K75" s="13">
        <f t="shared" si="4"/>
        <v>1</v>
      </c>
      <c r="L75" s="11">
        <f t="shared" si="5"/>
        <v>0</v>
      </c>
      <c r="M75" s="6"/>
    </row>
    <row r="76" spans="1:13" ht="18">
      <c r="A76" s="6">
        <v>72</v>
      </c>
      <c r="B76" s="35" t="s">
        <v>23</v>
      </c>
      <c r="C76" s="6">
        <v>72</v>
      </c>
      <c r="D76" s="8" t="s">
        <v>17</v>
      </c>
      <c r="E76" s="9" t="s">
        <v>116</v>
      </c>
      <c r="F76" s="6" t="s">
        <v>38</v>
      </c>
      <c r="G76" s="6"/>
      <c r="H76" s="14">
        <v>14085.157499999999</v>
      </c>
      <c r="I76" s="11">
        <f t="shared" si="3"/>
        <v>14085.157499999999</v>
      </c>
      <c r="J76" s="14">
        <v>14084.835717</v>
      </c>
      <c r="K76" s="13">
        <f t="shared" si="4"/>
        <v>0.99997715446206403</v>
      </c>
      <c r="L76" s="11">
        <f t="shared" si="5"/>
        <v>0.321783000001233</v>
      </c>
      <c r="M76" s="6"/>
    </row>
    <row r="77" spans="1:13" ht="22.5">
      <c r="A77" s="6">
        <v>73</v>
      </c>
      <c r="B77" s="35" t="s">
        <v>23</v>
      </c>
      <c r="C77" s="6">
        <v>73</v>
      </c>
      <c r="D77" s="8" t="s">
        <v>17</v>
      </c>
      <c r="E77" s="9" t="s">
        <v>117</v>
      </c>
      <c r="F77" s="6" t="s">
        <v>118</v>
      </c>
      <c r="G77" s="6"/>
      <c r="H77" s="14">
        <v>5.53</v>
      </c>
      <c r="I77" s="11">
        <f t="shared" si="3"/>
        <v>5.53</v>
      </c>
      <c r="J77" s="14">
        <v>5.25</v>
      </c>
      <c r="K77" s="13">
        <f t="shared" si="4"/>
        <v>0.949367088607595</v>
      </c>
      <c r="L77" s="11">
        <f t="shared" si="5"/>
        <v>0.28000000000000003</v>
      </c>
      <c r="M77" s="6"/>
    </row>
    <row r="78" spans="1:13">
      <c r="A78" s="6"/>
      <c r="B78" s="6"/>
      <c r="C78" s="6"/>
      <c r="D78" s="6"/>
      <c r="E78" s="6" t="s">
        <v>119</v>
      </c>
      <c r="F78" s="6"/>
      <c r="G78" s="17">
        <f>SUM(G5:G10)</f>
        <v>6998.15</v>
      </c>
      <c r="H78" s="18">
        <f>SUM(H10:H77)</f>
        <v>80088.263936000003</v>
      </c>
      <c r="I78" s="18">
        <f t="shared" si="3"/>
        <v>87086.413935999997</v>
      </c>
      <c r="J78" s="18">
        <f>SUM(J5:J77)</f>
        <v>85853.506903000001</v>
      </c>
      <c r="K78" s="19">
        <f>J78/I78</f>
        <v>0.98584271670772805</v>
      </c>
      <c r="L78" s="18">
        <f>SUM(L5:L77)</f>
        <v>1232.9069810000001</v>
      </c>
      <c r="M78" s="6"/>
    </row>
    <row r="79" spans="1:13">
      <c r="A79" s="6"/>
      <c r="B79" s="6"/>
      <c r="C79" s="6"/>
      <c r="D79" s="6"/>
      <c r="E79" s="6"/>
      <c r="F79" s="6"/>
      <c r="G79" s="6"/>
      <c r="H79" s="11"/>
      <c r="I79" s="11"/>
      <c r="J79" s="11"/>
      <c r="K79" s="11"/>
      <c r="L79" s="11"/>
      <c r="M79" s="6"/>
    </row>
    <row r="80" spans="1:13">
      <c r="A80" s="6"/>
      <c r="B80" s="6"/>
      <c r="C80" s="6"/>
      <c r="D80" s="6"/>
      <c r="E80" s="6"/>
      <c r="F80" s="6"/>
      <c r="G80" s="6"/>
      <c r="H80" s="11"/>
      <c r="I80" s="11"/>
      <c r="J80" s="11"/>
      <c r="K80" s="11"/>
      <c r="L80" s="11"/>
      <c r="M80" s="6"/>
    </row>
    <row r="81" spans="1:13">
      <c r="A81" s="6"/>
      <c r="B81" s="6"/>
      <c r="C81" s="6"/>
      <c r="D81" s="6"/>
      <c r="E81" s="6"/>
      <c r="F81" s="6"/>
      <c r="G81" s="6"/>
      <c r="H81" s="11"/>
      <c r="I81" s="11"/>
      <c r="J81" s="11"/>
      <c r="K81" s="11"/>
      <c r="L81" s="11"/>
      <c r="M81" s="6"/>
    </row>
    <row r="82" spans="1:13">
      <c r="A82" s="6"/>
      <c r="B82" s="6"/>
      <c r="C82" s="6"/>
      <c r="D82" s="6"/>
      <c r="E82" s="6"/>
      <c r="F82" s="6"/>
      <c r="G82" s="6"/>
      <c r="H82" s="11"/>
      <c r="I82" s="11"/>
      <c r="J82" s="11"/>
      <c r="K82" s="11"/>
      <c r="L82" s="11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autoFilter ref="A4:M78"/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honeticPr fontId="26" type="noConversion"/>
  <pageMargins left="0.156944444444444" right="3.8888888888888903E-2" top="0.40902777777777799" bottom="0.40902777777777799" header="0.5" footer="0.5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附表1部门整体运行监控情况统计表</vt:lpstr>
      <vt:lpstr>附表2项目绩效运行监控情况统计表</vt:lpstr>
      <vt:lpstr>附表2项目绩效运行监控情况统计表!Print_Area</vt:lpstr>
      <vt:lpstr>附表2项目绩效运行监控情况统计表!Print_Titles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2026-01-15T03:12:29Z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981C7D927D1C423EB92310D36980655E_13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