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75" windowHeight="9675"/>
  </bookViews>
  <sheets>
    <sheet name="部门整体统计表" sheetId="2" r:id="rId1"/>
    <sheet name="项目自评汇总表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<sst xmlns="http://schemas.openxmlformats.org/spreadsheetml/2006/main" count="360" uniqueCount="157">
  <si>
    <t>2023年度东西湖区整体自评统计表</t>
  </si>
  <si>
    <t>填表人：</t>
  </si>
  <si>
    <t>联系电话：</t>
  </si>
  <si>
    <t>单位：万元</t>
  </si>
  <si>
    <t>序号</t>
  </si>
  <si>
    <t>单位代码</t>
  </si>
  <si>
    <t>预算部门</t>
  </si>
  <si>
    <t>项目名称</t>
  </si>
  <si>
    <t>实施科室（单位）</t>
  </si>
  <si>
    <t>全年预算数</t>
  </si>
  <si>
    <t>全年
执行数</t>
  </si>
  <si>
    <t>执行率</t>
  </si>
  <si>
    <t>部门整体自评得分</t>
  </si>
  <si>
    <t>指标偏差大或未完成原因分析（简要概述）</t>
  </si>
  <si>
    <t>年初
预算数</t>
  </si>
  <si>
    <t>年中追加数/调减数</t>
  </si>
  <si>
    <t>小计</t>
  </si>
  <si>
    <t>预算执行
（20分）</t>
  </si>
  <si>
    <t>成本指标
（20分）</t>
  </si>
  <si>
    <t>产出指标
（20分）</t>
  </si>
  <si>
    <t>效益指标
（30分）</t>
  </si>
  <si>
    <t>满意度
指标
（10分）</t>
  </si>
  <si>
    <t>合计</t>
  </si>
  <si>
    <t>067001</t>
  </si>
  <si>
    <t>慈惠街道办事处</t>
  </si>
  <si>
    <t>部门整体</t>
  </si>
  <si>
    <t>2023年度武汉市东西湖区项目绩效自评情况汇总表</t>
  </si>
  <si>
    <t>总序号</t>
  </si>
  <si>
    <t>单位序号</t>
  </si>
  <si>
    <t>项目自评得分</t>
  </si>
  <si>
    <t>成本指标（20分）</t>
  </si>
  <si>
    <t>满意度指标
（10分）</t>
  </si>
  <si>
    <t>小型修缮项目</t>
  </si>
  <si>
    <t>建设办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</si>
  <si>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、工程还在质保期，扣留质保金，故部分资金未使用；</t>
    </r>
    <r>
      <rPr>
        <sz val="10"/>
        <rFont val="Arial"/>
        <charset val="134"/>
      </rPr>
      <t xml:space="preserve">
2</t>
    </r>
    <r>
      <rPr>
        <sz val="10"/>
        <rFont val="宋体"/>
        <charset val="134"/>
      </rPr>
      <t>、资金账户中存在资金，但因为财务指标未下发，导致资金闲置。</t>
    </r>
  </si>
  <si>
    <t>人力资源和社会保障经费</t>
  </si>
  <si>
    <t>慈惠人力资源公司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</si>
  <si>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、财务预算执行情况，年初预算</t>
    </r>
    <r>
      <rPr>
        <sz val="10"/>
        <rFont val="Arial"/>
        <charset val="134"/>
      </rPr>
      <t>652</t>
    </r>
    <r>
      <rPr>
        <sz val="10"/>
        <rFont val="宋体"/>
        <charset val="134"/>
      </rPr>
      <t>万，实际执行</t>
    </r>
    <r>
      <rPr>
        <sz val="10"/>
        <rFont val="Arial"/>
        <charset val="134"/>
      </rPr>
      <t>598.59</t>
    </r>
    <r>
      <rPr>
        <sz val="10"/>
        <rFont val="宋体"/>
        <charset val="134"/>
      </rPr>
      <t>万元，执行率</t>
    </r>
    <r>
      <rPr>
        <sz val="10"/>
        <rFont val="Arial"/>
        <charset val="134"/>
      </rPr>
      <t>91.81%</t>
    </r>
    <r>
      <rPr>
        <sz val="10"/>
        <rFont val="宋体"/>
        <charset val="134"/>
      </rPr>
      <t>，年初编制预算目标时沿用往年数据，今年人员变动较多，所以未完成指标值。</t>
    </r>
    <r>
      <rPr>
        <sz val="10"/>
        <rFont val="Arial"/>
        <charset val="134"/>
      </rPr>
      <t>2</t>
    </r>
    <r>
      <rPr>
        <sz val="10"/>
        <rFont val="宋体"/>
        <charset val="134"/>
      </rPr>
      <t>一级指标产出指标中，二级指标数量指标的第一个指标职工养老保险报销人数完成率，年初指标为</t>
    </r>
    <r>
      <rPr>
        <sz val="10"/>
        <rFont val="Arial"/>
        <charset val="134"/>
      </rPr>
      <t>150</t>
    </r>
    <r>
      <rPr>
        <sz val="10"/>
        <rFont val="宋体"/>
        <charset val="134"/>
      </rPr>
      <t>人，实际完成指标</t>
    </r>
    <r>
      <rPr>
        <sz val="10"/>
        <rFont val="Arial"/>
        <charset val="134"/>
      </rPr>
      <t>138</t>
    </r>
    <r>
      <rPr>
        <sz val="10"/>
        <rFont val="宋体"/>
        <charset val="134"/>
      </rPr>
      <t>人。年初编制预算目标时沿用往年数据，今年退休人数较多，所以未完成指标值。</t>
    </r>
    <r>
      <rPr>
        <sz val="10"/>
        <rFont val="Arial"/>
        <charset val="134"/>
      </rPr>
      <t>3</t>
    </r>
    <r>
      <rPr>
        <sz val="10"/>
        <rFont val="宋体"/>
        <charset val="134"/>
      </rPr>
      <t>、一级指标产出指标中，二级指标数量指标的第二个指标：买断</t>
    </r>
    <r>
      <rPr>
        <sz val="10"/>
        <rFont val="Arial"/>
        <charset val="134"/>
      </rPr>
      <t>45</t>
    </r>
    <r>
      <rPr>
        <sz val="10"/>
        <rFont val="宋体"/>
        <charset val="134"/>
      </rPr>
      <t>、</t>
    </r>
    <r>
      <rPr>
        <sz val="10"/>
        <rFont val="Arial"/>
        <charset val="134"/>
      </rPr>
      <t>55</t>
    </r>
    <r>
      <rPr>
        <sz val="10"/>
        <rFont val="宋体"/>
        <charset val="134"/>
      </rPr>
      <t>职工生活补助人数，年初指标为</t>
    </r>
    <r>
      <rPr>
        <sz val="10"/>
        <rFont val="Arial"/>
        <charset val="134"/>
      </rPr>
      <t>300</t>
    </r>
    <r>
      <rPr>
        <sz val="10"/>
        <rFont val="宋体"/>
        <charset val="134"/>
      </rPr>
      <t>人，实际完成指标</t>
    </r>
    <r>
      <rPr>
        <sz val="10"/>
        <rFont val="Arial"/>
        <charset val="134"/>
      </rPr>
      <t>288</t>
    </r>
    <r>
      <rPr>
        <sz val="10"/>
        <rFont val="宋体"/>
        <charset val="134"/>
      </rPr>
      <t>人。年初编制预算目标时沿用往年数据，今年退休人数较多，所以未完成指标值。</t>
    </r>
  </si>
  <si>
    <t>拆迁经费</t>
  </si>
  <si>
    <t>慈惠街征收办</t>
  </si>
  <si>
    <t>搬迁户数总数为19户，实际完成了15户，鸦渡社区剩余4户被搬迁户脱离政策，期望值过高拒绝谈判等问题。</t>
  </si>
  <si>
    <t>党政综合经费</t>
  </si>
  <si>
    <t>党政办　</t>
  </si>
  <si>
    <t>无</t>
  </si>
  <si>
    <t>农业旅游工作经费</t>
  </si>
  <si>
    <t>经济发展部（农业）</t>
  </si>
  <si>
    <t>武装经费</t>
  </si>
  <si>
    <t>人武部</t>
  </si>
  <si>
    <t>本年度预算经费使用率超过90%，年初预算基本满足年度工作需求，在项目明细活动的资金分配上需要更精细化，如（民兵训练费实际发生数超过较预算数，而服装装备费有结余）。</t>
  </si>
  <si>
    <t>民政经费</t>
  </si>
  <si>
    <t>民政办</t>
  </si>
  <si>
    <t>安全生产经费</t>
  </si>
  <si>
    <t>慈惠街安委会办公室</t>
  </si>
  <si>
    <t>妇联、团委经费</t>
  </si>
  <si>
    <t>妇联、团委</t>
  </si>
  <si>
    <t>按照年前的预算，除统筹经费因财务预算不足未拨付给团工委外，其他预算目标全部完成。</t>
  </si>
  <si>
    <t>综治信访维稳经费</t>
  </si>
  <si>
    <t>平安建设办</t>
  </si>
  <si>
    <r>
      <rPr>
        <sz val="10"/>
        <rFont val="宋体"/>
        <charset val="134"/>
      </rPr>
      <t>由于本年度公共预算资金仅为</t>
    </r>
    <r>
      <rPr>
        <sz val="10"/>
        <rFont val="Arial"/>
        <charset val="134"/>
      </rPr>
      <t>160</t>
    </r>
    <r>
      <rPr>
        <sz val="10"/>
        <rFont val="宋体"/>
        <charset val="134"/>
      </rPr>
      <t>万元，较</t>
    </r>
    <r>
      <rPr>
        <sz val="10"/>
        <rFont val="Arial"/>
        <charset val="134"/>
      </rPr>
      <t>2022</t>
    </r>
    <r>
      <rPr>
        <sz val="10"/>
        <rFont val="宋体"/>
        <charset val="134"/>
      </rPr>
      <t>年有较大幅度缩减，故我科室各项资金列支存在不足的情况，如年初信访维稳经费列支</t>
    </r>
    <r>
      <rPr>
        <sz val="10"/>
        <rFont val="Arial"/>
        <charset val="134"/>
      </rPr>
      <t>60</t>
    </r>
    <r>
      <rPr>
        <sz val="10"/>
        <rFont val="宋体"/>
        <charset val="134"/>
      </rPr>
      <t>万元，全年实际发生超过</t>
    </r>
    <r>
      <rPr>
        <sz val="10"/>
        <rFont val="Arial"/>
        <charset val="134"/>
      </rPr>
      <t>100</t>
    </r>
    <r>
      <rPr>
        <sz val="10"/>
        <rFont val="宋体"/>
        <charset val="134"/>
      </rPr>
      <t>万元。为保证正常支出，将其他预算项目资金调整至维稳经费，故其他部分项目因经费原因执行有所缩减。</t>
    </r>
  </si>
  <si>
    <t>党建项目经费</t>
  </si>
  <si>
    <t xml:space="preserve">党建办公室 </t>
  </si>
  <si>
    <t>生活费</t>
  </si>
  <si>
    <t>大队社区及二级单位</t>
  </si>
  <si>
    <t>1、效益指标非量化指标，完成情况按90%计分。</t>
  </si>
  <si>
    <t>经济工作经费</t>
  </si>
  <si>
    <t>区域发展办</t>
  </si>
  <si>
    <t>“招商引资考察次数”目标未完成原因：2023年度，东西湖区未对街道设置招商引资项目额考核指标及任务，故本街道仅配合区商务局完成招商引资考察1次</t>
  </si>
  <si>
    <t>文教卫计经费</t>
  </si>
  <si>
    <t>公共服务办</t>
  </si>
  <si>
    <t>按照年前的预算，除统筹经费因财务预算不足只拨付了50%给卫生院外，其他预算目标全部完成。</t>
  </si>
  <si>
    <t>纪委工作经费</t>
  </si>
  <si>
    <t>纪工委</t>
  </si>
  <si>
    <t>一是去年未对双评议参评科室(站所)进行调整,未订制作新的标识标牌。二是去年计划出差办理武汉市外问题线索，因特殊原因未出武汉市，未产生费用,导致部门预算完成率低。</t>
  </si>
  <si>
    <t>应急经费</t>
  </si>
  <si>
    <t>财政所</t>
  </si>
  <si>
    <t>红色物业补贴资金</t>
  </si>
  <si>
    <t>慈惠物业公司</t>
  </si>
  <si>
    <t>综合执法中心经费</t>
  </si>
  <si>
    <t>慈惠街综合执法中心</t>
  </si>
  <si>
    <t>乡村振兴项目</t>
  </si>
  <si>
    <t>该项目主体于2023年12月11日进行竣工验收，目前正在进行装修阶段，考虑到后期二次装修会对部分材料成品保护造成影响，待二次装修完成后统一安装。</t>
  </si>
  <si>
    <t>招商引资专项</t>
  </si>
  <si>
    <t>“服务项目建设”目标未完成原因：由于2023年“经济工作经费”较充足，2023年项目服务资金均从区域发展办“经济工作经费”支出，故2023年暂未使用“招商引资专项”支付项目服务费用。</t>
  </si>
  <si>
    <t>农垦及单位职工养老保险</t>
  </si>
  <si>
    <t>财务预算执行情况，年初预算2170万，实际执行2143.68万元，执行率98.79%，年初编制预算目标时沿用往年数据，今年人员变动较多，所以未完成指标值。2一级指标产出指标中，二级指标数量指标的第一个指标农垦养老保险参保人数完成率，年初指标为330人，实际完成指标314人。年初编制预算目标时沿用往年数据，今年退休人数较多，所以未完成指标值。</t>
  </si>
  <si>
    <t>拆迁安置过渡费</t>
  </si>
  <si>
    <t>数量效益指标“搬迁安置户数”年初目标值1500户，已完成1203户，未完成年度目标值。数量效益指标“搬迁安置拆迁安置过渡费面积”年初目标值21万平方米，已完成19.69万平方米，未完成年度目标值。未完成原因是预估值过高，小部分被搬迁户脱离政策，期望值过高拒绝谈判等问题。处置办法不多，效果不好，导致部分工作推进滞后。</t>
  </si>
  <si>
    <t>二级单位经费</t>
  </si>
  <si>
    <t>慈惠街二级单位</t>
  </si>
  <si>
    <t>1、效益指标非量化指标，完成情况按90%计分。
2、年度财政资金完成率偏低因财政资金紧张原因，财政资金未及时拨付。</t>
  </si>
  <si>
    <t>大队社区经费</t>
  </si>
  <si>
    <t>慈惠街大队社区</t>
  </si>
  <si>
    <t>1、效益指标非量化指标，完成情况按90%计分。
2、2023年度支出报销不及时。
3、年度财政资金完成率偏低因财政资金紧张原因，财政资金未及时拨付</t>
  </si>
  <si>
    <t>拆迁补偿还建房费用</t>
  </si>
  <si>
    <t>慈惠街拆迁办、建设办</t>
  </si>
  <si>
    <t>数量指标“搬迁户数”年度目标值≥19户/家，实际完成15户住宅及2家企业搬迁，完成率89.47%。未完成原因是期望过高，小部分被搬迁户脱离政策，期望值过高拒绝谈判等问题。处置办法不多，效果不好，导致部分工作推进滞后。</t>
  </si>
  <si>
    <t>2021年基层财政监管能力建设资金</t>
  </si>
  <si>
    <t>慈惠街党群中心</t>
  </si>
  <si>
    <t>结转指标，财政资金额度紧张，安排的费用少</t>
  </si>
  <si>
    <t>2023年耕地地力保护补贴资金</t>
  </si>
  <si>
    <t>区农业农村局</t>
  </si>
  <si>
    <t>2023年困难群众慰问费</t>
  </si>
  <si>
    <t>公服办</t>
  </si>
  <si>
    <t>2023年脱贫人口医保参保补助</t>
  </si>
  <si>
    <t>区水务和湖泊局</t>
  </si>
  <si>
    <t>滨江康居还建小区一期工程</t>
  </si>
  <si>
    <r>
      <rPr>
        <sz val="10.5"/>
        <rFont val="宋体"/>
        <charset val="134"/>
      </rPr>
      <t>建设办</t>
    </r>
    <r>
      <rPr>
        <sz val="10.5"/>
        <rFont val="宋体"/>
        <charset val="134"/>
      </rPr>
      <t>　</t>
    </r>
  </si>
  <si>
    <t>执行率低原因：财政资金紧张，元月没有结转，用往来资金垫付562万元该工程款，后期又没有支付额度</t>
  </si>
  <si>
    <t>拆除违法建设</t>
  </si>
  <si>
    <t>慈惠街综合执法中心　</t>
  </si>
  <si>
    <t>因以前年度拆违专项往来资金有结余，待结余使用完毕后再使用预算指标，后财政将预算指标收回，未支付款项改由其他指标支付。</t>
  </si>
  <si>
    <t>慈惠街白鹤嘴社区党群服务装修扩建工程</t>
  </si>
  <si>
    <t>慈惠街多规合一实用型村庄规划编制</t>
  </si>
  <si>
    <t>慈惠街田间道路硬化工程</t>
  </si>
  <si>
    <t>区农村综合改革领导小组办公室</t>
  </si>
  <si>
    <t>慈惠街退役军人公益性岗位补贴</t>
  </si>
  <si>
    <t>退役军人服务站</t>
  </si>
  <si>
    <t>公益性岗位工资还在发放中，区局每次以年度或者半年度拨付</t>
  </si>
  <si>
    <t>大队惠民项目资金</t>
  </si>
  <si>
    <t>机构改革，胡家大队被合并，所有大队变更为社区；其次年底专项资金收回，未及时报销</t>
  </si>
  <si>
    <t>社区惠民项目资金</t>
  </si>
  <si>
    <t>机构改革，八向社区被合并；其次年底专项资金收回，未及时报销</t>
  </si>
  <si>
    <t>独生子女保健费</t>
  </si>
  <si>
    <t>独生子女费目标未完成原因：年初预计的目标值偏大</t>
  </si>
  <si>
    <t>计划生育服务管理经费</t>
  </si>
  <si>
    <t>精神障碍患者以奖代补经费</t>
  </si>
  <si>
    <t>两参人员补齐工资</t>
  </si>
  <si>
    <t>街道退役军人服务站</t>
  </si>
  <si>
    <t>吕家湾村湾集并工程</t>
  </si>
  <si>
    <t>项目办理前期手续中，工程未开工</t>
  </si>
  <si>
    <t>三支一扶财政补助资金</t>
  </si>
  <si>
    <t>党政综合办公室</t>
  </si>
  <si>
    <t>社区工作经费</t>
  </si>
  <si>
    <t>省级平安建设激励性转移资金</t>
  </si>
  <si>
    <r>
      <rPr>
        <sz val="8"/>
        <rFont val="Arial"/>
        <charset val="134"/>
      </rPr>
      <t>2023</t>
    </r>
    <r>
      <rPr>
        <sz val="8"/>
        <rFont val="宋体"/>
        <charset val="134"/>
      </rPr>
      <t>年度使用专项资金中的</t>
    </r>
    <r>
      <rPr>
        <sz val="8"/>
        <rFont val="Arial"/>
        <charset val="134"/>
      </rPr>
      <t>1.53</t>
    </r>
    <r>
      <rPr>
        <sz val="8"/>
        <rFont val="宋体"/>
        <charset val="134"/>
      </rPr>
      <t>万元制作了禁毒宣传品，依托</t>
    </r>
    <r>
      <rPr>
        <sz val="8"/>
        <rFont val="Arial"/>
        <charset val="134"/>
      </rPr>
      <t>6.26</t>
    </r>
    <r>
      <rPr>
        <sz val="8"/>
        <rFont val="宋体"/>
        <charset val="134"/>
      </rPr>
      <t>禁毒日及其他平安建设活动契机开展了多次禁毒宣传，起到了明显的宣传效果。</t>
    </r>
    <r>
      <rPr>
        <sz val="8"/>
        <rFont val="Arial"/>
        <charset val="134"/>
      </rPr>
      <t>2</t>
    </r>
    <r>
      <rPr>
        <sz val="8"/>
        <rFont val="宋体"/>
        <charset val="134"/>
      </rPr>
      <t>、</t>
    </r>
    <r>
      <rPr>
        <sz val="8"/>
        <rFont val="Arial"/>
        <charset val="134"/>
      </rPr>
      <t>2023</t>
    </r>
    <r>
      <rPr>
        <sz val="8"/>
        <rFont val="宋体"/>
        <charset val="134"/>
      </rPr>
      <t>年上半年考虑留下一部分资金用于下半年宣传，由于工作思路的调整，宣传工作重心向线上转移，故明细中的</t>
    </r>
    <r>
      <rPr>
        <sz val="8"/>
        <rFont val="Arial"/>
        <charset val="134"/>
      </rPr>
      <t>0.47</t>
    </r>
    <r>
      <rPr>
        <sz val="8"/>
        <rFont val="宋体"/>
        <charset val="134"/>
      </rPr>
      <t>万元专项资金未使用，将结转至</t>
    </r>
    <r>
      <rPr>
        <sz val="8"/>
        <rFont val="Arial"/>
        <charset val="134"/>
      </rPr>
      <t>2024</t>
    </r>
    <r>
      <rPr>
        <sz val="8"/>
        <rFont val="宋体"/>
        <charset val="134"/>
      </rPr>
      <t>年继续使用。</t>
    </r>
  </si>
  <si>
    <t>示范路、美丽街区建设经费</t>
  </si>
  <si>
    <t>武汉慈惠环卫有限公司</t>
  </si>
  <si>
    <t>市级奖励资金</t>
  </si>
  <si>
    <t>四上企业统计人员工作补贴</t>
  </si>
  <si>
    <t>特殊家庭帮扶</t>
  </si>
  <si>
    <t>网船湾还建小区一期及配套工程</t>
  </si>
  <si>
    <t>维稳专项经费</t>
  </si>
  <si>
    <r>
      <rPr>
        <sz val="8"/>
        <rFont val="宋体"/>
        <charset val="134"/>
      </rPr>
      <t>由于</t>
    </r>
    <r>
      <rPr>
        <sz val="8"/>
        <rFont val="Arial"/>
        <charset val="134"/>
      </rPr>
      <t>2023</t>
    </r>
    <r>
      <rPr>
        <sz val="8"/>
        <rFont val="宋体"/>
        <charset val="134"/>
      </rPr>
      <t>年整体预算较</t>
    </r>
    <r>
      <rPr>
        <sz val="8"/>
        <rFont val="Arial"/>
        <charset val="134"/>
      </rPr>
      <t>2022</t>
    </r>
    <r>
      <rPr>
        <sz val="8"/>
        <rFont val="宋体"/>
        <charset val="134"/>
      </rPr>
      <t>年压缩，至</t>
    </r>
    <r>
      <rPr>
        <sz val="8"/>
        <rFont val="Arial"/>
        <charset val="134"/>
      </rPr>
      <t>2023</t>
    </r>
    <r>
      <rPr>
        <sz val="8"/>
        <rFont val="宋体"/>
        <charset val="134"/>
      </rPr>
      <t>年下半年维稳资金紧张，故我街于</t>
    </r>
    <r>
      <rPr>
        <sz val="8"/>
        <rFont val="Arial"/>
        <charset val="134"/>
      </rPr>
      <t>10</t>
    </r>
    <r>
      <rPr>
        <sz val="8"/>
        <rFont val="宋体"/>
        <charset val="134"/>
      </rPr>
      <t>月初向区委政法委提交拨付维稳专项资金申请，至</t>
    </r>
    <r>
      <rPr>
        <sz val="8"/>
        <rFont val="Arial"/>
        <charset val="134"/>
      </rPr>
      <t>10</t>
    </r>
    <r>
      <rPr>
        <sz val="8"/>
        <rFont val="宋体"/>
        <charset val="134"/>
      </rPr>
      <t>月下旬拨付指标至街道账号。收到该专项资金后街道合理使用，至</t>
    </r>
    <r>
      <rPr>
        <sz val="8"/>
        <rFont val="Arial"/>
        <charset val="134"/>
      </rPr>
      <t>12</t>
    </r>
    <r>
      <rPr>
        <sz val="8"/>
        <rFont val="宋体"/>
        <charset val="134"/>
      </rPr>
      <t>月中下旬财政系统升级及年底扎帐时停止使用，故</t>
    </r>
    <r>
      <rPr>
        <sz val="8"/>
        <rFont val="Arial"/>
        <charset val="134"/>
      </rPr>
      <t>10</t>
    </r>
    <r>
      <rPr>
        <sz val="8"/>
        <rFont val="宋体"/>
        <charset val="134"/>
      </rPr>
      <t>万元仅使用</t>
    </r>
    <r>
      <rPr>
        <sz val="8"/>
        <rFont val="Arial"/>
        <charset val="134"/>
      </rPr>
      <t>2</t>
    </r>
    <r>
      <rPr>
        <sz val="8"/>
        <rFont val="宋体"/>
        <charset val="134"/>
      </rPr>
      <t>万余元，不存在主观上使用不当等原因。</t>
    </r>
  </si>
  <si>
    <t>预算绩效激励性资金</t>
  </si>
  <si>
    <t>灾害信息员通讯补贴</t>
  </si>
  <si>
    <t>公厕建设经费</t>
  </si>
  <si>
    <t>执行率低原因：财政资金紧张，没有支付额度</t>
  </si>
  <si>
    <t>公厕专项管理经费</t>
  </si>
  <si>
    <t>惠泽园还建房项目(二期续建)</t>
  </si>
  <si>
    <t>基层环卫经费</t>
  </si>
  <si>
    <t>生活垃圾分类专项经费</t>
  </si>
  <si>
    <t>武汉宝创(临空港)科技智造基地项目土地回收</t>
  </si>
  <si>
    <t>益海嘉里中央厨房项目</t>
  </si>
  <si>
    <t>征收办　</t>
  </si>
  <si>
    <r>
      <rPr>
        <sz val="10"/>
        <rFont val="宋体"/>
        <charset val="134"/>
      </rPr>
      <t>搬迁户数和退地面积未达到目标值，按完成比例计分。效益指标均非量化指标，无佐证资料，按完成情况</t>
    </r>
    <r>
      <rPr>
        <sz val="10"/>
        <rFont val="Times New Roman"/>
        <charset val="134"/>
      </rPr>
      <t>90%</t>
    </r>
    <r>
      <rPr>
        <sz val="10"/>
        <rFont val="宋体"/>
        <charset val="134"/>
      </rPr>
      <t>计分</t>
    </r>
    <r>
      <rPr>
        <sz val="10"/>
        <rFont val="Times New Roman"/>
        <charset val="134"/>
      </rPr>
      <t>.</t>
    </r>
    <r>
      <rPr>
        <sz val="10"/>
        <rFont val="宋体"/>
        <charset val="134"/>
      </rPr>
      <t>满意度指标非量化指标，无佐证资料，按完成情况的</t>
    </r>
    <r>
      <rPr>
        <sz val="10"/>
        <rFont val="Times New Roman"/>
        <charset val="134"/>
      </rPr>
      <t>90%</t>
    </r>
    <r>
      <rPr>
        <sz val="10"/>
        <rFont val="宋体"/>
        <charset val="134"/>
      </rPr>
      <t>计分。</t>
    </r>
  </si>
  <si>
    <t>中建三局土地补偿款</t>
  </si>
  <si>
    <t>中央水库库区基金-移民补助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</si>
</sst>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);[Red]\(0.00\)"/>
    <numFmt numFmtId="178" formatCode="0.00_ "/>
  </numFmts>
  <fonts count="46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sz val="22"/>
      <color theme="1"/>
      <name val="宋体"/>
      <charset val="134"/>
      <scheme val="minor"/>
    </font>
    <font>
      <sz val="10"/>
      <name val="宋体"/>
      <charset val="134"/>
    </font>
    <font>
      <sz val="10"/>
      <name val="Arial"/>
      <charset val="134"/>
    </font>
    <font>
      <sz val="10.5"/>
      <name val="宋体"/>
      <charset val="134"/>
    </font>
    <font>
      <sz val="10.5"/>
      <color rgb="FF000000"/>
      <name val="宋体"/>
      <charset val="134"/>
    </font>
    <font>
      <sz val="9"/>
      <name val="宋体"/>
      <charset val="134"/>
    </font>
    <font>
      <sz val="8"/>
      <name val="Arial"/>
      <charset val="134"/>
    </font>
    <font>
      <sz val="8"/>
      <name val="宋体"/>
      <charset val="134"/>
    </font>
    <font>
      <sz val="22"/>
      <name val="方正小标宋简体"/>
      <charset val="134"/>
    </font>
    <font>
      <sz val="22"/>
      <name val="宋体"/>
      <charset val="134"/>
      <scheme val="minor"/>
    </font>
    <font>
      <sz val="12"/>
      <name val="宋体"/>
      <charset val="134"/>
    </font>
    <font>
      <sz val="11"/>
      <name val="黑体"/>
      <charset val="134"/>
    </font>
    <font>
      <sz val="9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Calibri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Calibri"/>
      <charset val="134"/>
    </font>
    <font>
      <sz val="11"/>
      <color theme="0"/>
      <name val="宋体"/>
      <charset val="134"/>
      <scheme val="minor"/>
    </font>
    <font>
      <sz val="11"/>
      <color indexed="42"/>
      <name val="宋体"/>
      <charset val="134"/>
    </font>
    <font>
      <sz val="10"/>
      <name val="Times New Roman"/>
      <charset val="134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798577837458"/>
        <bgColor indexed="64"/>
      </patternFill>
    </fill>
    <fill>
      <patternFill patternType="solid">
        <fgColor theme="8" tint="0.799768059327982"/>
        <bgColor indexed="64"/>
      </patternFill>
    </fill>
    <fill>
      <patternFill patternType="solid">
        <fgColor theme="8" tint="0.79973754081850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3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5" borderId="12" applyNumberFormat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6" borderId="13" applyNumberForma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36" fillId="37" borderId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36" fillId="37" borderId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36" fillId="37" borderId="0" applyProtection="0">
      <alignment vertical="center"/>
    </xf>
    <xf numFmtId="0" fontId="36" fillId="37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Protection="0">
      <alignment vertical="center"/>
    </xf>
    <xf numFmtId="9" fontId="36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36" fillId="0" borderId="0" applyProtection="0">
      <alignment vertical="center"/>
    </xf>
    <xf numFmtId="9" fontId="36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36" fillId="0" borderId="0" applyProtection="0">
      <alignment vertical="center"/>
    </xf>
    <xf numFmtId="9" fontId="36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37" fillId="0" borderId="0" applyProtection="0">
      <alignment vertical="center"/>
    </xf>
    <xf numFmtId="9" fontId="37" fillId="0" borderId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36" fillId="0" borderId="0" applyProtection="0">
      <alignment vertical="center"/>
    </xf>
    <xf numFmtId="9" fontId="36" fillId="0" borderId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36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36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6" fillId="0" borderId="0" applyProtection="0">
      <alignment vertical="center"/>
    </xf>
    <xf numFmtId="0" fontId="14" fillId="0" borderId="0">
      <alignment vertical="center"/>
    </xf>
    <xf numFmtId="0" fontId="38" fillId="0" borderId="0">
      <alignment vertical="center"/>
    </xf>
    <xf numFmtId="0" fontId="6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 applyProtection="0"/>
    <xf numFmtId="0" fontId="14" fillId="0" borderId="0" applyProtection="0"/>
    <xf numFmtId="0" fontId="14" fillId="0" borderId="0"/>
    <xf numFmtId="0" fontId="14" fillId="0" borderId="0"/>
    <xf numFmtId="0" fontId="14" fillId="0" borderId="0"/>
    <xf numFmtId="0" fontId="14" fillId="0" borderId="0" applyProtection="0"/>
    <xf numFmtId="0" fontId="14" fillId="0" borderId="0" applyProtection="0"/>
    <xf numFmtId="0" fontId="14" fillId="0" borderId="0"/>
    <xf numFmtId="0" fontId="14" fillId="0" borderId="0" applyProtection="0"/>
    <xf numFmtId="0" fontId="14" fillId="0" borderId="0" applyProtection="0"/>
    <xf numFmtId="0" fontId="14" fillId="0" borderId="0"/>
    <xf numFmtId="0" fontId="14" fillId="0" borderId="0" applyProtection="0"/>
    <xf numFmtId="0" fontId="14" fillId="0" borderId="0"/>
    <xf numFmtId="0" fontId="14" fillId="0" borderId="0">
      <protection locked="0"/>
    </xf>
    <xf numFmtId="0" fontId="14" fillId="0" borderId="0">
      <protection locked="0"/>
    </xf>
    <xf numFmtId="0" fontId="14" fillId="0" borderId="0"/>
    <xf numFmtId="0" fontId="14" fillId="0" borderId="0" applyProtection="0"/>
    <xf numFmtId="0" fontId="14" fillId="0" borderId="0" applyProtection="0"/>
    <xf numFmtId="0" fontId="14" fillId="0" borderId="0"/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14" fillId="0" borderId="0"/>
    <xf numFmtId="0" fontId="36" fillId="0" borderId="0" applyProtection="0">
      <alignment vertical="center"/>
    </xf>
    <xf numFmtId="0" fontId="38" fillId="0" borderId="0">
      <alignment vertical="center"/>
    </xf>
    <xf numFmtId="0" fontId="39" fillId="0" borderId="0"/>
    <xf numFmtId="0" fontId="40" fillId="0" borderId="0" applyProtection="0">
      <alignment vertical="center"/>
    </xf>
    <xf numFmtId="0" fontId="41" fillId="0" borderId="0">
      <alignment vertical="center"/>
    </xf>
    <xf numFmtId="0" fontId="14" fillId="0" borderId="0"/>
    <xf numFmtId="0" fontId="42" fillId="0" borderId="0" applyProtection="0"/>
    <xf numFmtId="0" fontId="14" fillId="0" borderId="0" applyProtection="0"/>
    <xf numFmtId="0" fontId="0" fillId="0" borderId="0">
      <alignment vertical="center"/>
    </xf>
    <xf numFmtId="0" fontId="14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14" fillId="0" borderId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0" fillId="0" borderId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14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 applyProtection="0">
      <alignment vertical="center"/>
    </xf>
    <xf numFmtId="0" fontId="37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6" fillId="0" borderId="0" applyProtection="0">
      <alignment vertical="center"/>
    </xf>
    <xf numFmtId="0" fontId="38" fillId="0" borderId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8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43" fontId="36" fillId="0" borderId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Protection="0">
      <alignment vertical="center"/>
    </xf>
    <xf numFmtId="43" fontId="36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36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36" fillId="0" borderId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4" fillId="38" borderId="0" applyProtection="0">
      <alignment vertical="center"/>
    </xf>
    <xf numFmtId="0" fontId="44" fillId="38" borderId="0" applyProtection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49" fontId="0" fillId="0" borderId="3" xfId="0" applyNumberFormat="1" applyBorder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43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/>
    </xf>
    <xf numFmtId="176" fontId="6" fillId="2" borderId="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justify" vertical="center"/>
    </xf>
    <xf numFmtId="0" fontId="7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justify" vertical="center"/>
    </xf>
    <xf numFmtId="10" fontId="0" fillId="0" borderId="3" xfId="0" applyNumberFormat="1" applyBorder="1">
      <alignment vertical="center"/>
    </xf>
    <xf numFmtId="177" fontId="6" fillId="0" borderId="3" xfId="0" applyNumberFormat="1" applyFont="1" applyFill="1" applyBorder="1" applyAlignment="1">
      <alignment horizontal="center" vertical="center"/>
    </xf>
    <xf numFmtId="176" fontId="0" fillId="0" borderId="3" xfId="0" applyNumberFormat="1" applyBorder="1">
      <alignment vertical="center"/>
    </xf>
    <xf numFmtId="43" fontId="6" fillId="2" borderId="3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178" fontId="6" fillId="0" borderId="3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left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vertical="center" wrapText="1"/>
    </xf>
    <xf numFmtId="176" fontId="6" fillId="0" borderId="3" xfId="0" applyNumberFormat="1" applyFont="1" applyFill="1" applyBorder="1" applyAlignment="1">
      <alignment vertical="center" wrapText="1"/>
    </xf>
    <xf numFmtId="176" fontId="0" fillId="0" borderId="3" xfId="0" applyNumberFormat="1" applyBorder="1" applyAlignment="1">
      <alignment vertical="center" wrapText="1"/>
    </xf>
    <xf numFmtId="178" fontId="6" fillId="2" borderId="3" xfId="0" applyNumberFormat="1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176" fontId="6" fillId="2" borderId="3" xfId="0" applyNumberFormat="1" applyFont="1" applyFill="1" applyBorder="1" applyAlignment="1">
      <alignment horizontal="left" vertical="center" wrapText="1"/>
    </xf>
    <xf numFmtId="176" fontId="10" fillId="2" borderId="3" xfId="0" applyNumberFormat="1" applyFont="1" applyFill="1" applyBorder="1" applyAlignment="1">
      <alignment horizontal="left" vertical="center" wrapText="1"/>
    </xf>
    <xf numFmtId="176" fontId="11" fillId="2" borderId="3" xfId="0" applyNumberFormat="1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9" fontId="13" fillId="0" borderId="0" xfId="8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9" fontId="14" fillId="0" borderId="0" xfId="8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9" fontId="15" fillId="0" borderId="3" xfId="8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</cellXfs>
  <cellStyles count="23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5 2" xfId="49"/>
    <cellStyle name="20% - 强调文字颜色 5 2 2" xfId="50"/>
    <cellStyle name="20% - 强调文字颜色 5 2 2 2" xfId="51"/>
    <cellStyle name="20% - 强调文字颜色 5 2 2 3" xfId="52"/>
    <cellStyle name="20% - 强调文字颜色 5 2 3" xfId="53"/>
    <cellStyle name="20% - 强调文字颜色 5 2 3 2" xfId="54"/>
    <cellStyle name="20% - 强调文字颜色 5 2 3 3" xfId="55"/>
    <cellStyle name="20% - 强调文字颜色 5 2 4" xfId="56"/>
    <cellStyle name="20% - 强调文字颜色 5 2 4 2" xfId="57"/>
    <cellStyle name="20% - 强调文字颜色 5 2 4 3" xfId="58"/>
    <cellStyle name="20% - 强调文字颜色 5 2 5" xfId="59"/>
    <cellStyle name="百分比 2" xfId="60"/>
    <cellStyle name="百分比 2 2" xfId="61"/>
    <cellStyle name="百分比 2 2 2" xfId="62"/>
    <cellStyle name="百分比 2 2 2 2" xfId="63"/>
    <cellStyle name="百分比 2 2 3" xfId="64"/>
    <cellStyle name="百分比 2 3" xfId="65"/>
    <cellStyle name="百分比 2 3 2" xfId="66"/>
    <cellStyle name="百分比 2 3 2 2" xfId="67"/>
    <cellStyle name="百分比 2 3 3" xfId="68"/>
    <cellStyle name="百分比 2 4" xfId="69"/>
    <cellStyle name="百分比 2 4 2" xfId="70"/>
    <cellStyle name="百分比 2 5" xfId="71"/>
    <cellStyle name="百分比 2 6" xfId="72"/>
    <cellStyle name="百分比 3" xfId="73"/>
    <cellStyle name="百分比 3 2" xfId="74"/>
    <cellStyle name="百分比 3 2 2" xfId="75"/>
    <cellStyle name="百分比 3 3" xfId="76"/>
    <cellStyle name="百分比 3 3 2" xfId="77"/>
    <cellStyle name="百分比 3 4" xfId="78"/>
    <cellStyle name="百分比 3 5" xfId="79"/>
    <cellStyle name="百分比 4" xfId="80"/>
    <cellStyle name="百分比 5" xfId="81"/>
    <cellStyle name="常规 10" xfId="82"/>
    <cellStyle name="常规 10 2" xfId="83"/>
    <cellStyle name="常规 10 3" xfId="84"/>
    <cellStyle name="常规 11" xfId="85"/>
    <cellStyle name="常规 11 2" xfId="86"/>
    <cellStyle name="常规 11 3" xfId="87"/>
    <cellStyle name="常规 12" xfId="88"/>
    <cellStyle name="常规 12 2" xfId="89"/>
    <cellStyle name="常规 12 2 2" xfId="90"/>
    <cellStyle name="常规 12 3" xfId="91"/>
    <cellStyle name="常规 12 4" xfId="92"/>
    <cellStyle name="常规 13" xfId="93"/>
    <cellStyle name="常规 14" xfId="94"/>
    <cellStyle name="常规 15" xfId="95"/>
    <cellStyle name="常规 16" xfId="96"/>
    <cellStyle name="常规 17" xfId="97"/>
    <cellStyle name="常规 18" xfId="98"/>
    <cellStyle name="常规 2" xfId="99"/>
    <cellStyle name="常规 2 10" xfId="100"/>
    <cellStyle name="常规 2 10 2" xfId="101"/>
    <cellStyle name="常规 2 10 2 2" xfId="102"/>
    <cellStyle name="常规 2 10 3" xfId="103"/>
    <cellStyle name="常规 2 2" xfId="104"/>
    <cellStyle name="常规 2 2 2" xfId="105"/>
    <cellStyle name="常规 2 2 2 2" xfId="106"/>
    <cellStyle name="常规 2 2 2 2 2" xfId="107"/>
    <cellStyle name="常规 2 2 2 3" xfId="108"/>
    <cellStyle name="常规 2 2 3" xfId="109"/>
    <cellStyle name="常规 2 2 3 2" xfId="110"/>
    <cellStyle name="常规 2 2 4" xfId="111"/>
    <cellStyle name="常规 2 2 5" xfId="112"/>
    <cellStyle name="常规 2 3" xfId="113"/>
    <cellStyle name="常规 2 3 2" xfId="114"/>
    <cellStyle name="常规 2 3 2 2" xfId="115"/>
    <cellStyle name="常规 2 3 2 3" xfId="116"/>
    <cellStyle name="常规 2 3 3" xfId="117"/>
    <cellStyle name="常规 2 3 3 2" xfId="118"/>
    <cellStyle name="常规 2 3 4" xfId="119"/>
    <cellStyle name="常规 2 3 5" xfId="120"/>
    <cellStyle name="常规 2 4" xfId="121"/>
    <cellStyle name="常规 2 4 2" xfId="122"/>
    <cellStyle name="常规 2 4 3" xfId="123"/>
    <cellStyle name="常规 2 5" xfId="124"/>
    <cellStyle name="常规 2 5 2" xfId="125"/>
    <cellStyle name="常规 2 5 2 2" xfId="126"/>
    <cellStyle name="常规 2 5 3" xfId="127"/>
    <cellStyle name="常规 2 6" xfId="128"/>
    <cellStyle name="常规 2 6 2" xfId="129"/>
    <cellStyle name="常规 2 6 3" xfId="130"/>
    <cellStyle name="常规 2 7" xfId="131"/>
    <cellStyle name="常规 2 7 2" xfId="132"/>
    <cellStyle name="常规 2_Sheet5" xfId="133"/>
    <cellStyle name="常规 3" xfId="134"/>
    <cellStyle name="常规 3 2" xfId="135"/>
    <cellStyle name="常规 3 2 2" xfId="136"/>
    <cellStyle name="常规 3 2 2 2" xfId="137"/>
    <cellStyle name="常规 3 2 2 2 2" xfId="138"/>
    <cellStyle name="常规 3 2 2 3" xfId="139"/>
    <cellStyle name="常规 3 2 3" xfId="140"/>
    <cellStyle name="常规 3 2 3 2" xfId="141"/>
    <cellStyle name="常规 3 2 3 2 2" xfId="142"/>
    <cellStyle name="常规 3 2 3 3" xfId="143"/>
    <cellStyle name="常规 3 2 4" xfId="144"/>
    <cellStyle name="常规 3 2 4 2" xfId="145"/>
    <cellStyle name="常规 3 2 5" xfId="146"/>
    <cellStyle name="常规 3 2 6" xfId="147"/>
    <cellStyle name="常规 3 3" xfId="148"/>
    <cellStyle name="常规 3 3 2" xfId="149"/>
    <cellStyle name="常规 3 3 2 2" xfId="150"/>
    <cellStyle name="常规 3 3 3" xfId="151"/>
    <cellStyle name="常规 3 4" xfId="152"/>
    <cellStyle name="常规 3 4 2" xfId="153"/>
    <cellStyle name="常规 3 4 2 2" xfId="154"/>
    <cellStyle name="常规 3 4 3" xfId="155"/>
    <cellStyle name="常规 3 5" xfId="156"/>
    <cellStyle name="常规 3 5 2" xfId="157"/>
    <cellStyle name="常规 3 6" xfId="158"/>
    <cellStyle name="常规 4" xfId="159"/>
    <cellStyle name="常规 4 2" xfId="160"/>
    <cellStyle name="常规 4 2 2" xfId="161"/>
    <cellStyle name="常规 4 2 2 2" xfId="162"/>
    <cellStyle name="常规 4 2 3" xfId="163"/>
    <cellStyle name="常规 4 3" xfId="164"/>
    <cellStyle name="常规 4 3 2" xfId="165"/>
    <cellStyle name="常规 4 4" xfId="166"/>
    <cellStyle name="常规 4 5" xfId="167"/>
    <cellStyle name="常规 5" xfId="168"/>
    <cellStyle name="常规 5 2" xfId="169"/>
    <cellStyle name="常规 5 2 2" xfId="170"/>
    <cellStyle name="常规 5 2 2 2" xfId="171"/>
    <cellStyle name="常规 5 2 3" xfId="172"/>
    <cellStyle name="常规 5 3" xfId="173"/>
    <cellStyle name="常规 5 3 2" xfId="174"/>
    <cellStyle name="常规 5 3 2 2" xfId="175"/>
    <cellStyle name="常规 5 3 3" xfId="176"/>
    <cellStyle name="常规 5 4" xfId="177"/>
    <cellStyle name="常规 5 4 2" xfId="178"/>
    <cellStyle name="常规 5 5" xfId="179"/>
    <cellStyle name="常规 5 6" xfId="180"/>
    <cellStyle name="常规 6" xfId="181"/>
    <cellStyle name="常规 6 2" xfId="182"/>
    <cellStyle name="常规 6 2 2" xfId="183"/>
    <cellStyle name="常规 6 2 2 2" xfId="184"/>
    <cellStyle name="常规 6 2 3" xfId="185"/>
    <cellStyle name="常规 6 3" xfId="186"/>
    <cellStyle name="常规 6 3 2" xfId="187"/>
    <cellStyle name="常规 6 3 2 2" xfId="188"/>
    <cellStyle name="常规 6 3 3" xfId="189"/>
    <cellStyle name="常规 6 4" xfId="190"/>
    <cellStyle name="常规 6 4 2" xfId="191"/>
    <cellStyle name="常规 6 5" xfId="192"/>
    <cellStyle name="常规 6 6" xfId="193"/>
    <cellStyle name="常规 7" xfId="194"/>
    <cellStyle name="常规 7 2" xfId="195"/>
    <cellStyle name="常规 7 2 2" xfId="196"/>
    <cellStyle name="常规 7 2 2 2" xfId="197"/>
    <cellStyle name="常规 7 2 3" xfId="198"/>
    <cellStyle name="常规 7 3" xfId="199"/>
    <cellStyle name="常规 7 3 2" xfId="200"/>
    <cellStyle name="常规 7 4" xfId="201"/>
    <cellStyle name="常规 7 5" xfId="202"/>
    <cellStyle name="常规 8" xfId="203"/>
    <cellStyle name="常规 8 2" xfId="204"/>
    <cellStyle name="常规 8 2 2" xfId="205"/>
    <cellStyle name="常规 8 3" xfId="206"/>
    <cellStyle name="常规 8 3 2" xfId="207"/>
    <cellStyle name="常规 8 4" xfId="208"/>
    <cellStyle name="常规 8 5" xfId="209"/>
    <cellStyle name="常规 9" xfId="210"/>
    <cellStyle name="常规 9 2" xfId="211"/>
    <cellStyle name="常规 9 2 2" xfId="212"/>
    <cellStyle name="常规 9 3" xfId="213"/>
    <cellStyle name="常规 9 4" xfId="214"/>
    <cellStyle name="千位分隔 2" xfId="215"/>
    <cellStyle name="千位分隔 2 2" xfId="216"/>
    <cellStyle name="千位分隔 2 2 2" xfId="217"/>
    <cellStyle name="千位分隔 2 2 3" xfId="218"/>
    <cellStyle name="千位分隔 2 3" xfId="219"/>
    <cellStyle name="千位分隔 2 3 2" xfId="220"/>
    <cellStyle name="千位分隔 2 4" xfId="221"/>
    <cellStyle name="千位分隔 3" xfId="222"/>
    <cellStyle name="千位分隔 3 2" xfId="223"/>
    <cellStyle name="千位分隔 4" xfId="224"/>
    <cellStyle name="千位分隔 4 2" xfId="225"/>
    <cellStyle name="强调文字颜色 2 2" xfId="226"/>
    <cellStyle name="强调文字颜色 2 2 2" xfId="227"/>
    <cellStyle name="强调文字颜色 2 2 2 2" xfId="228"/>
    <cellStyle name="强调文字颜色 2 2 3" xfId="22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"/>
  <sheetViews>
    <sheetView tabSelected="1" workbookViewId="0">
      <selection activeCell="H13" sqref="H13"/>
    </sheetView>
  </sheetViews>
  <sheetFormatPr defaultColWidth="9" defaultRowHeight="13.5" outlineLevelRow="4"/>
  <cols>
    <col min="3" max="3" width="15.375" customWidth="1"/>
    <col min="5" max="5" width="14.25" customWidth="1"/>
    <col min="6" max="6" width="10.375"/>
    <col min="7" max="7" width="9.375"/>
    <col min="8" max="9" width="10.375"/>
    <col min="10" max="10" width="12.625"/>
    <col min="17" max="17" width="15.375" customWidth="1"/>
  </cols>
  <sheetData>
    <row r="1" ht="28.5" spans="1:17">
      <c r="A1" s="45" t="s">
        <v>0</v>
      </c>
      <c r="B1" s="45"/>
      <c r="C1" s="45"/>
      <c r="D1" s="46"/>
      <c r="E1" s="46"/>
      <c r="F1" s="46"/>
      <c r="G1" s="46"/>
      <c r="H1" s="46"/>
      <c r="I1" s="46"/>
      <c r="J1" s="51"/>
      <c r="K1" s="52"/>
      <c r="L1" s="52"/>
      <c r="M1" s="52"/>
      <c r="N1" s="52"/>
      <c r="O1" s="52"/>
      <c r="P1" s="52"/>
      <c r="Q1" s="46"/>
    </row>
    <row r="2" ht="14.25" spans="1:17">
      <c r="A2" s="47" t="s">
        <v>1</v>
      </c>
      <c r="B2" s="47"/>
      <c r="C2" s="47"/>
      <c r="D2" s="47"/>
      <c r="E2" s="47"/>
      <c r="F2" s="47" t="s">
        <v>2</v>
      </c>
      <c r="G2" s="47"/>
      <c r="H2" s="47"/>
      <c r="I2" s="47"/>
      <c r="J2" s="53"/>
      <c r="K2" s="54"/>
      <c r="L2" s="54"/>
      <c r="M2" s="54"/>
      <c r="N2" s="54"/>
      <c r="O2" s="54"/>
      <c r="P2" s="54"/>
      <c r="Q2" s="47" t="s">
        <v>3</v>
      </c>
    </row>
    <row r="3" spans="1:17">
      <c r="A3" s="48" t="s">
        <v>4</v>
      </c>
      <c r="B3" s="48" t="s">
        <v>5</v>
      </c>
      <c r="C3" s="48" t="s">
        <v>6</v>
      </c>
      <c r="D3" s="48" t="s">
        <v>7</v>
      </c>
      <c r="E3" s="48" t="s">
        <v>8</v>
      </c>
      <c r="F3" s="49" t="s">
        <v>9</v>
      </c>
      <c r="G3" s="49"/>
      <c r="H3" s="49"/>
      <c r="I3" s="48" t="s">
        <v>10</v>
      </c>
      <c r="J3" s="55" t="s">
        <v>11</v>
      </c>
      <c r="K3" s="56" t="s">
        <v>12</v>
      </c>
      <c r="L3" s="56"/>
      <c r="M3" s="56"/>
      <c r="N3" s="56"/>
      <c r="O3" s="56"/>
      <c r="P3" s="57"/>
      <c r="Q3" s="59" t="s">
        <v>13</v>
      </c>
    </row>
    <row r="4" ht="40.5" spans="1:17">
      <c r="A4" s="50"/>
      <c r="B4" s="50"/>
      <c r="C4" s="50"/>
      <c r="D4" s="50"/>
      <c r="E4" s="50"/>
      <c r="F4" s="50" t="s">
        <v>14</v>
      </c>
      <c r="G4" s="50" t="s">
        <v>15</v>
      </c>
      <c r="H4" s="50" t="s">
        <v>16</v>
      </c>
      <c r="I4" s="50"/>
      <c r="J4" s="55"/>
      <c r="K4" s="57" t="s">
        <v>17</v>
      </c>
      <c r="L4" s="49" t="s">
        <v>18</v>
      </c>
      <c r="M4" s="49" t="s">
        <v>19</v>
      </c>
      <c r="N4" s="49" t="s">
        <v>20</v>
      </c>
      <c r="O4" s="49" t="s">
        <v>21</v>
      </c>
      <c r="P4" s="49" t="s">
        <v>22</v>
      </c>
      <c r="Q4" s="60"/>
    </row>
    <row r="5" spans="1:17">
      <c r="A5" s="10">
        <v>67</v>
      </c>
      <c r="B5" s="11" t="s">
        <v>23</v>
      </c>
      <c r="C5" s="12" t="s">
        <v>24</v>
      </c>
      <c r="D5" s="10" t="s">
        <v>25</v>
      </c>
      <c r="E5" s="12" t="s">
        <v>24</v>
      </c>
      <c r="F5" s="10">
        <v>33629.67</v>
      </c>
      <c r="G5" s="10">
        <f>H5-F5</f>
        <v>86818.8</v>
      </c>
      <c r="H5" s="10">
        <v>120448.47</v>
      </c>
      <c r="I5" s="10">
        <v>112711.78</v>
      </c>
      <c r="J5" s="25">
        <v>0.9358</v>
      </c>
      <c r="K5" s="10">
        <v>18.72</v>
      </c>
      <c r="L5" s="10">
        <v>20</v>
      </c>
      <c r="M5" s="10">
        <v>19.4</v>
      </c>
      <c r="N5" s="10">
        <v>28.61</v>
      </c>
      <c r="O5" s="58">
        <v>10</v>
      </c>
      <c r="P5" s="10">
        <f>SUM(K5:O5)</f>
        <v>96.73</v>
      </c>
      <c r="Q5" s="10"/>
    </row>
  </sheetData>
  <mergeCells count="13">
    <mergeCell ref="A1:Q1"/>
    <mergeCell ref="A2:C2"/>
    <mergeCell ref="F2:G2"/>
    <mergeCell ref="F3:H3"/>
    <mergeCell ref="K3:P3"/>
    <mergeCell ref="A3:A4"/>
    <mergeCell ref="B3:B4"/>
    <mergeCell ref="C3:C4"/>
    <mergeCell ref="D3:D4"/>
    <mergeCell ref="E3:E4"/>
    <mergeCell ref="I3:I4"/>
    <mergeCell ref="J3:J4"/>
    <mergeCell ref="Q3:Q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66"/>
  <sheetViews>
    <sheetView workbookViewId="0">
      <pane xSplit="9" ySplit="4" topLeftCell="J26" activePane="bottomRight" state="frozen"/>
      <selection/>
      <selection pane="topRight"/>
      <selection pane="bottomLeft"/>
      <selection pane="bottomRight" activeCell="H26" sqref="H26"/>
    </sheetView>
  </sheetViews>
  <sheetFormatPr defaultColWidth="9" defaultRowHeight="13.5"/>
  <cols>
    <col min="1" max="1" width="5" customWidth="1"/>
    <col min="2" max="2" width="6.5" customWidth="1"/>
    <col min="3" max="3" width="6" customWidth="1"/>
    <col min="4" max="4" width="17.25" customWidth="1"/>
    <col min="5" max="5" width="16" customWidth="1"/>
    <col min="6" max="6" width="16.75" customWidth="1"/>
    <col min="7" max="7" width="11.75" customWidth="1"/>
    <col min="8" max="8" width="11" customWidth="1"/>
    <col min="9" max="9" width="12.125" customWidth="1"/>
    <col min="10" max="10" width="11.125" customWidth="1"/>
    <col min="11" max="11" width="9" customWidth="1"/>
    <col min="12" max="12" width="11.125"/>
    <col min="13" max="13" width="10.5" customWidth="1"/>
    <col min="15" max="15" width="11.25" customWidth="1"/>
    <col min="16" max="16" width="10.875" customWidth="1"/>
    <col min="17" max="17" width="9" customWidth="1"/>
    <col min="18" max="18" width="35.25" customWidth="1"/>
  </cols>
  <sheetData>
    <row r="1" ht="50.25" customHeight="1" spans="1:18">
      <c r="A1" s="3" t="s">
        <v>26</v>
      </c>
      <c r="B1" s="3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="1" customFormat="1" ht="24.95" customHeight="1" spans="1:18">
      <c r="A2" s="5" t="s">
        <v>1</v>
      </c>
      <c r="B2" s="5"/>
      <c r="C2" s="5"/>
      <c r="D2" s="5"/>
      <c r="E2" s="6"/>
      <c r="F2" s="6"/>
      <c r="G2" s="6" t="s">
        <v>2</v>
      </c>
      <c r="H2" s="6"/>
      <c r="I2" s="6"/>
      <c r="J2" s="6"/>
      <c r="K2" s="6"/>
      <c r="L2" s="6"/>
      <c r="M2" s="6"/>
      <c r="N2" s="6"/>
      <c r="O2" s="6"/>
      <c r="P2" s="6"/>
      <c r="Q2" s="6"/>
      <c r="R2" s="6" t="s">
        <v>3</v>
      </c>
    </row>
    <row r="3" s="2" customFormat="1" ht="18.95" customHeight="1" spans="1:18">
      <c r="A3" s="7" t="s">
        <v>27</v>
      </c>
      <c r="B3" s="7" t="s">
        <v>5</v>
      </c>
      <c r="C3" s="7" t="s">
        <v>28</v>
      </c>
      <c r="D3" s="7" t="s">
        <v>6</v>
      </c>
      <c r="E3" s="7" t="s">
        <v>7</v>
      </c>
      <c r="F3" s="7" t="s">
        <v>8</v>
      </c>
      <c r="G3" s="8" t="s">
        <v>9</v>
      </c>
      <c r="H3" s="8"/>
      <c r="I3" s="8"/>
      <c r="J3" s="7" t="s">
        <v>10</v>
      </c>
      <c r="K3" s="7" t="s">
        <v>11</v>
      </c>
      <c r="L3" s="8" t="s">
        <v>29</v>
      </c>
      <c r="M3" s="8"/>
      <c r="N3" s="8"/>
      <c r="O3" s="8"/>
      <c r="P3" s="8"/>
      <c r="Q3" s="31"/>
      <c r="R3" s="8" t="s">
        <v>13</v>
      </c>
    </row>
    <row r="4" s="2" customFormat="1" ht="40.5" customHeight="1" spans="1:18">
      <c r="A4" s="9"/>
      <c r="B4" s="9"/>
      <c r="C4" s="9"/>
      <c r="D4" s="9"/>
      <c r="E4" s="9"/>
      <c r="F4" s="9"/>
      <c r="G4" s="9" t="s">
        <v>14</v>
      </c>
      <c r="H4" s="9" t="s">
        <v>15</v>
      </c>
      <c r="I4" s="9" t="s">
        <v>16</v>
      </c>
      <c r="J4" s="9"/>
      <c r="K4" s="9"/>
      <c r="L4" s="8" t="s">
        <v>17</v>
      </c>
      <c r="M4" s="8" t="s">
        <v>30</v>
      </c>
      <c r="N4" s="8" t="s">
        <v>19</v>
      </c>
      <c r="O4" s="8" t="s">
        <v>20</v>
      </c>
      <c r="P4" s="8" t="s">
        <v>31</v>
      </c>
      <c r="Q4" s="31" t="s">
        <v>22</v>
      </c>
      <c r="R4" s="8"/>
    </row>
    <row r="5" ht="25" customHeight="1" spans="1:18">
      <c r="A5" s="10">
        <v>67</v>
      </c>
      <c r="B5" s="11" t="s">
        <v>23</v>
      </c>
      <c r="C5" s="10">
        <v>1</v>
      </c>
      <c r="D5" s="12" t="s">
        <v>24</v>
      </c>
      <c r="E5" s="13" t="s">
        <v>32</v>
      </c>
      <c r="F5" s="12" t="s">
        <v>33</v>
      </c>
      <c r="G5" s="14">
        <v>600</v>
      </c>
      <c r="H5" s="14"/>
      <c r="I5" s="14">
        <f t="shared" ref="I5:I66" si="0">G5+H5</f>
        <v>600</v>
      </c>
      <c r="J5" s="14">
        <v>259.1</v>
      </c>
      <c r="K5" s="25">
        <f>J5/I5</f>
        <v>0.431833333333333</v>
      </c>
      <c r="L5" s="26">
        <f t="shared" ref="L5:L23" si="1">20*J5/I5</f>
        <v>8.63666666666667</v>
      </c>
      <c r="M5" s="26">
        <v>20</v>
      </c>
      <c r="N5" s="15">
        <v>19</v>
      </c>
      <c r="O5" s="15">
        <v>30</v>
      </c>
      <c r="P5" s="15">
        <v>10</v>
      </c>
      <c r="Q5" s="32">
        <f t="shared" ref="Q5:Q23" si="2">SUM(L5:P5)</f>
        <v>87.6366666666667</v>
      </c>
      <c r="R5" s="33" t="s">
        <v>34</v>
      </c>
    </row>
    <row r="6" ht="25" customHeight="1" spans="1:18">
      <c r="A6" s="10">
        <v>67</v>
      </c>
      <c r="B6" s="11" t="s">
        <v>23</v>
      </c>
      <c r="C6" s="10">
        <v>2</v>
      </c>
      <c r="D6" s="12" t="s">
        <v>24</v>
      </c>
      <c r="E6" s="13" t="s">
        <v>35</v>
      </c>
      <c r="F6" s="12" t="s">
        <v>36</v>
      </c>
      <c r="G6" s="14">
        <v>652</v>
      </c>
      <c r="H6" s="14"/>
      <c r="I6" s="14">
        <f t="shared" si="0"/>
        <v>652</v>
      </c>
      <c r="J6" s="14">
        <v>598.59</v>
      </c>
      <c r="K6" s="25">
        <f t="shared" ref="K6:K23" si="3">J6/I6</f>
        <v>0.91808282208589</v>
      </c>
      <c r="L6" s="26">
        <f t="shared" si="1"/>
        <v>18.3616564417178</v>
      </c>
      <c r="M6" s="26">
        <v>20</v>
      </c>
      <c r="N6" s="15">
        <v>19.76</v>
      </c>
      <c r="O6" s="15">
        <v>30</v>
      </c>
      <c r="P6" s="15">
        <v>10</v>
      </c>
      <c r="Q6" s="32">
        <f t="shared" si="2"/>
        <v>98.1216564417178</v>
      </c>
      <c r="R6" s="34" t="s">
        <v>37</v>
      </c>
    </row>
    <row r="7" ht="25" customHeight="1" spans="1:18">
      <c r="A7" s="10">
        <v>67</v>
      </c>
      <c r="B7" s="11" t="s">
        <v>23</v>
      </c>
      <c r="C7" s="10">
        <v>3</v>
      </c>
      <c r="D7" s="12" t="s">
        <v>24</v>
      </c>
      <c r="E7" s="13" t="s">
        <v>38</v>
      </c>
      <c r="F7" s="15" t="s">
        <v>39</v>
      </c>
      <c r="G7" s="14">
        <v>270</v>
      </c>
      <c r="H7" s="14"/>
      <c r="I7" s="14">
        <f t="shared" si="0"/>
        <v>270</v>
      </c>
      <c r="J7" s="14">
        <v>146.55</v>
      </c>
      <c r="K7" s="25">
        <f t="shared" si="3"/>
        <v>0.542777777777778</v>
      </c>
      <c r="L7" s="26">
        <f t="shared" si="1"/>
        <v>10.8555555555556</v>
      </c>
      <c r="M7" s="26">
        <v>20</v>
      </c>
      <c r="N7" s="15">
        <v>18</v>
      </c>
      <c r="O7" s="15">
        <v>29</v>
      </c>
      <c r="P7" s="15">
        <v>10</v>
      </c>
      <c r="Q7" s="32">
        <f t="shared" si="2"/>
        <v>87.8555555555556</v>
      </c>
      <c r="R7" s="34" t="s">
        <v>40</v>
      </c>
    </row>
    <row r="8" ht="25" customHeight="1" spans="1:18">
      <c r="A8" s="10">
        <v>67</v>
      </c>
      <c r="B8" s="11" t="s">
        <v>23</v>
      </c>
      <c r="C8" s="10">
        <v>4</v>
      </c>
      <c r="D8" s="12" t="s">
        <v>24</v>
      </c>
      <c r="E8" s="13" t="s">
        <v>41</v>
      </c>
      <c r="F8" s="15" t="s">
        <v>42</v>
      </c>
      <c r="G8" s="14">
        <v>150</v>
      </c>
      <c r="H8" s="14"/>
      <c r="I8" s="14">
        <f t="shared" si="0"/>
        <v>150</v>
      </c>
      <c r="J8" s="14">
        <v>145.79</v>
      </c>
      <c r="K8" s="25">
        <f t="shared" si="3"/>
        <v>0.971933333333333</v>
      </c>
      <c r="L8" s="26">
        <f t="shared" si="1"/>
        <v>19.4386666666667</v>
      </c>
      <c r="M8" s="26">
        <v>20</v>
      </c>
      <c r="N8" s="15">
        <v>19</v>
      </c>
      <c r="O8" s="15">
        <v>28</v>
      </c>
      <c r="P8" s="15">
        <v>10</v>
      </c>
      <c r="Q8" s="32">
        <f t="shared" si="2"/>
        <v>96.4386666666667</v>
      </c>
      <c r="R8" s="34" t="s">
        <v>43</v>
      </c>
    </row>
    <row r="9" ht="25" customHeight="1" spans="1:18">
      <c r="A9" s="10">
        <v>67</v>
      </c>
      <c r="B9" s="11" t="s">
        <v>23</v>
      </c>
      <c r="C9" s="10">
        <v>5</v>
      </c>
      <c r="D9" s="12" t="s">
        <v>24</v>
      </c>
      <c r="E9" s="13" t="s">
        <v>44</v>
      </c>
      <c r="F9" s="15" t="s">
        <v>45</v>
      </c>
      <c r="G9" s="14">
        <v>90</v>
      </c>
      <c r="H9" s="14"/>
      <c r="I9" s="14">
        <f t="shared" si="0"/>
        <v>90</v>
      </c>
      <c r="J9" s="14">
        <v>89.58</v>
      </c>
      <c r="K9" s="25">
        <f t="shared" si="3"/>
        <v>0.995333333333333</v>
      </c>
      <c r="L9" s="26">
        <f t="shared" si="1"/>
        <v>19.9066666666667</v>
      </c>
      <c r="M9" s="26">
        <v>19</v>
      </c>
      <c r="N9" s="15">
        <v>20</v>
      </c>
      <c r="O9" s="15">
        <v>29</v>
      </c>
      <c r="P9" s="15">
        <v>10</v>
      </c>
      <c r="Q9" s="32">
        <f t="shared" si="2"/>
        <v>97.9066666666667</v>
      </c>
      <c r="R9" s="35" t="s">
        <v>43</v>
      </c>
    </row>
    <row r="10" ht="25" customHeight="1" spans="1:18">
      <c r="A10" s="10">
        <v>67</v>
      </c>
      <c r="B10" s="11" t="s">
        <v>23</v>
      </c>
      <c r="C10" s="10">
        <v>6</v>
      </c>
      <c r="D10" s="12" t="s">
        <v>24</v>
      </c>
      <c r="E10" s="13" t="s">
        <v>46</v>
      </c>
      <c r="F10" s="12" t="s">
        <v>47</v>
      </c>
      <c r="G10" s="14">
        <v>7.8</v>
      </c>
      <c r="H10" s="14"/>
      <c r="I10" s="14">
        <f t="shared" si="0"/>
        <v>7.8</v>
      </c>
      <c r="J10" s="14">
        <v>7.06</v>
      </c>
      <c r="K10" s="25">
        <f t="shared" si="3"/>
        <v>0.905128205128205</v>
      </c>
      <c r="L10" s="26">
        <f t="shared" si="1"/>
        <v>18.1025641025641</v>
      </c>
      <c r="M10" s="26">
        <v>20</v>
      </c>
      <c r="N10" s="15">
        <v>20</v>
      </c>
      <c r="O10" s="15">
        <v>29</v>
      </c>
      <c r="P10" s="15">
        <v>10</v>
      </c>
      <c r="Q10" s="32">
        <f t="shared" si="2"/>
        <v>97.1025641025641</v>
      </c>
      <c r="R10" s="34" t="s">
        <v>48</v>
      </c>
    </row>
    <row r="11" ht="25" customHeight="1" spans="1:18">
      <c r="A11" s="10">
        <v>67</v>
      </c>
      <c r="B11" s="11" t="s">
        <v>23</v>
      </c>
      <c r="C11" s="10">
        <v>7</v>
      </c>
      <c r="D11" s="12" t="s">
        <v>24</v>
      </c>
      <c r="E11" s="13" t="s">
        <v>49</v>
      </c>
      <c r="F11" s="12" t="s">
        <v>50</v>
      </c>
      <c r="G11" s="14">
        <v>16.34</v>
      </c>
      <c r="H11" s="14"/>
      <c r="I11" s="14">
        <f t="shared" si="0"/>
        <v>16.34</v>
      </c>
      <c r="J11" s="14">
        <v>15.76</v>
      </c>
      <c r="K11" s="25">
        <f t="shared" si="3"/>
        <v>0.964504283965728</v>
      </c>
      <c r="L11" s="26">
        <f t="shared" si="1"/>
        <v>19.2900856793146</v>
      </c>
      <c r="M11" s="26">
        <v>20</v>
      </c>
      <c r="N11" s="15">
        <v>20</v>
      </c>
      <c r="O11" s="15">
        <v>28</v>
      </c>
      <c r="P11" s="15">
        <v>10</v>
      </c>
      <c r="Q11" s="32">
        <f t="shared" si="2"/>
        <v>97.2900856793146</v>
      </c>
      <c r="R11" s="35" t="s">
        <v>43</v>
      </c>
    </row>
    <row r="12" ht="25" customHeight="1" spans="1:18">
      <c r="A12" s="10">
        <v>67</v>
      </c>
      <c r="B12" s="11" t="s">
        <v>23</v>
      </c>
      <c r="C12" s="10">
        <v>8</v>
      </c>
      <c r="D12" s="12" t="s">
        <v>24</v>
      </c>
      <c r="E12" s="13" t="s">
        <v>51</v>
      </c>
      <c r="F12" s="13" t="s">
        <v>52</v>
      </c>
      <c r="G12" s="14">
        <v>90</v>
      </c>
      <c r="H12" s="14"/>
      <c r="I12" s="14">
        <f t="shared" si="0"/>
        <v>90</v>
      </c>
      <c r="J12" s="14">
        <v>89.19</v>
      </c>
      <c r="K12" s="25">
        <f t="shared" si="3"/>
        <v>0.991</v>
      </c>
      <c r="L12" s="26">
        <f t="shared" si="1"/>
        <v>19.82</v>
      </c>
      <c r="M12" s="26">
        <v>19</v>
      </c>
      <c r="N12" s="15">
        <v>20</v>
      </c>
      <c r="O12" s="15">
        <v>30</v>
      </c>
      <c r="P12" s="15">
        <v>10</v>
      </c>
      <c r="Q12" s="32">
        <f t="shared" si="2"/>
        <v>98.82</v>
      </c>
      <c r="R12" s="35" t="s">
        <v>43</v>
      </c>
    </row>
    <row r="13" ht="25" customHeight="1" spans="1:18">
      <c r="A13" s="10">
        <v>67</v>
      </c>
      <c r="B13" s="11" t="s">
        <v>23</v>
      </c>
      <c r="C13" s="10">
        <v>9</v>
      </c>
      <c r="D13" s="12" t="s">
        <v>24</v>
      </c>
      <c r="E13" s="13" t="s">
        <v>53</v>
      </c>
      <c r="F13" s="15" t="s">
        <v>54</v>
      </c>
      <c r="G13" s="14">
        <v>7.8</v>
      </c>
      <c r="H13" s="14"/>
      <c r="I13" s="14">
        <f t="shared" si="0"/>
        <v>7.8</v>
      </c>
      <c r="J13" s="14">
        <v>5.78</v>
      </c>
      <c r="K13" s="25">
        <f t="shared" si="3"/>
        <v>0.741025641025641</v>
      </c>
      <c r="L13" s="26">
        <f t="shared" si="1"/>
        <v>14.8205128205128</v>
      </c>
      <c r="M13" s="26">
        <v>20</v>
      </c>
      <c r="N13" s="15">
        <v>20</v>
      </c>
      <c r="O13" s="15">
        <v>30</v>
      </c>
      <c r="P13" s="15">
        <v>10</v>
      </c>
      <c r="Q13" s="32">
        <f t="shared" si="2"/>
        <v>94.8205128205128</v>
      </c>
      <c r="R13" s="34" t="s">
        <v>55</v>
      </c>
    </row>
    <row r="14" ht="25" customHeight="1" spans="1:18">
      <c r="A14" s="10">
        <v>67</v>
      </c>
      <c r="B14" s="11" t="s">
        <v>23</v>
      </c>
      <c r="C14" s="10">
        <v>10</v>
      </c>
      <c r="D14" s="12" t="s">
        <v>24</v>
      </c>
      <c r="E14" s="13" t="s">
        <v>56</v>
      </c>
      <c r="F14" s="12" t="s">
        <v>57</v>
      </c>
      <c r="G14" s="14">
        <v>160</v>
      </c>
      <c r="H14" s="14"/>
      <c r="I14" s="14">
        <f t="shared" si="0"/>
        <v>160</v>
      </c>
      <c r="J14" s="14">
        <v>141.78</v>
      </c>
      <c r="K14" s="25">
        <f t="shared" si="3"/>
        <v>0.886125</v>
      </c>
      <c r="L14" s="26">
        <f t="shared" si="1"/>
        <v>17.7225</v>
      </c>
      <c r="M14" s="26">
        <v>20</v>
      </c>
      <c r="N14" s="15">
        <v>20</v>
      </c>
      <c r="O14" s="15">
        <v>30</v>
      </c>
      <c r="P14" s="15">
        <v>10</v>
      </c>
      <c r="Q14" s="32">
        <f t="shared" si="2"/>
        <v>97.7225</v>
      </c>
      <c r="R14" s="36" t="s">
        <v>58</v>
      </c>
    </row>
    <row r="15" ht="25" customHeight="1" spans="1:18">
      <c r="A15" s="10">
        <v>67</v>
      </c>
      <c r="B15" s="11" t="s">
        <v>23</v>
      </c>
      <c r="C15" s="10">
        <v>11</v>
      </c>
      <c r="D15" s="12" t="s">
        <v>24</v>
      </c>
      <c r="E15" s="13" t="s">
        <v>59</v>
      </c>
      <c r="F15" s="15" t="s">
        <v>60</v>
      </c>
      <c r="G15" s="14">
        <v>90</v>
      </c>
      <c r="H15" s="14"/>
      <c r="I15" s="14">
        <f t="shared" si="0"/>
        <v>90</v>
      </c>
      <c r="J15" s="14">
        <v>89.5</v>
      </c>
      <c r="K15" s="25">
        <f t="shared" si="3"/>
        <v>0.994444444444444</v>
      </c>
      <c r="L15" s="26">
        <f t="shared" si="1"/>
        <v>19.8888888888889</v>
      </c>
      <c r="M15" s="26">
        <v>20</v>
      </c>
      <c r="N15" s="15">
        <v>19</v>
      </c>
      <c r="O15" s="15">
        <v>28</v>
      </c>
      <c r="P15" s="15">
        <v>10</v>
      </c>
      <c r="Q15" s="32">
        <f t="shared" si="2"/>
        <v>96.8888888888889</v>
      </c>
      <c r="R15" s="35" t="s">
        <v>43</v>
      </c>
    </row>
    <row r="16" ht="25" customHeight="1" spans="1:18">
      <c r="A16" s="10">
        <v>67</v>
      </c>
      <c r="B16" s="11" t="s">
        <v>23</v>
      </c>
      <c r="C16" s="10">
        <v>12</v>
      </c>
      <c r="D16" s="12" t="s">
        <v>24</v>
      </c>
      <c r="E16" s="13" t="s">
        <v>61</v>
      </c>
      <c r="F16" s="12" t="s">
        <v>62</v>
      </c>
      <c r="G16" s="14">
        <v>266.03</v>
      </c>
      <c r="H16" s="14"/>
      <c r="I16" s="14">
        <f t="shared" si="0"/>
        <v>266.03</v>
      </c>
      <c r="J16" s="14">
        <v>224.66</v>
      </c>
      <c r="K16" s="25">
        <f t="shared" si="3"/>
        <v>0.844491222794422</v>
      </c>
      <c r="L16" s="26">
        <f t="shared" si="1"/>
        <v>16.8898244558884</v>
      </c>
      <c r="M16" s="26">
        <v>20</v>
      </c>
      <c r="N16" s="15">
        <v>19</v>
      </c>
      <c r="O16" s="15">
        <v>27</v>
      </c>
      <c r="P16" s="15">
        <v>10</v>
      </c>
      <c r="Q16" s="32">
        <f t="shared" si="2"/>
        <v>92.8898244558884</v>
      </c>
      <c r="R16" s="37" t="s">
        <v>63</v>
      </c>
    </row>
    <row r="17" ht="25" customHeight="1" spans="1:18">
      <c r="A17" s="10">
        <v>67</v>
      </c>
      <c r="B17" s="11" t="s">
        <v>23</v>
      </c>
      <c r="C17" s="10">
        <v>13</v>
      </c>
      <c r="D17" s="12" t="s">
        <v>24</v>
      </c>
      <c r="E17" s="13" t="s">
        <v>64</v>
      </c>
      <c r="F17" s="12" t="s">
        <v>65</v>
      </c>
      <c r="G17" s="14">
        <v>30</v>
      </c>
      <c r="H17" s="14"/>
      <c r="I17" s="14">
        <f t="shared" si="0"/>
        <v>30</v>
      </c>
      <c r="J17" s="14">
        <v>27.81</v>
      </c>
      <c r="K17" s="25">
        <f t="shared" si="3"/>
        <v>0.927</v>
      </c>
      <c r="L17" s="26">
        <f t="shared" si="1"/>
        <v>18.54</v>
      </c>
      <c r="M17" s="26">
        <v>20</v>
      </c>
      <c r="N17" s="15">
        <v>18</v>
      </c>
      <c r="O17" s="15">
        <v>28</v>
      </c>
      <c r="P17" s="15">
        <v>10</v>
      </c>
      <c r="Q17" s="32">
        <f t="shared" si="2"/>
        <v>94.54</v>
      </c>
      <c r="R17" s="37" t="s">
        <v>66</v>
      </c>
    </row>
    <row r="18" ht="25" customHeight="1" spans="1:18">
      <c r="A18" s="10">
        <v>67</v>
      </c>
      <c r="B18" s="11" t="s">
        <v>23</v>
      </c>
      <c r="C18" s="10">
        <v>14</v>
      </c>
      <c r="D18" s="12" t="s">
        <v>24</v>
      </c>
      <c r="E18" s="13" t="s">
        <v>67</v>
      </c>
      <c r="F18" s="12" t="s">
        <v>68</v>
      </c>
      <c r="G18" s="14">
        <v>320</v>
      </c>
      <c r="H18" s="14"/>
      <c r="I18" s="14">
        <f t="shared" si="0"/>
        <v>320</v>
      </c>
      <c r="J18" s="14">
        <v>304.38</v>
      </c>
      <c r="K18" s="25">
        <f t="shared" si="3"/>
        <v>0.9511875</v>
      </c>
      <c r="L18" s="26">
        <f t="shared" si="1"/>
        <v>19.02375</v>
      </c>
      <c r="M18" s="26">
        <v>20</v>
      </c>
      <c r="N18" s="15">
        <v>20</v>
      </c>
      <c r="O18" s="15">
        <v>30</v>
      </c>
      <c r="P18" s="15">
        <v>10</v>
      </c>
      <c r="Q18" s="32">
        <f t="shared" si="2"/>
        <v>99.02375</v>
      </c>
      <c r="R18" s="35" t="s">
        <v>69</v>
      </c>
    </row>
    <row r="19" ht="25" customHeight="1" spans="1:18">
      <c r="A19" s="10">
        <v>67</v>
      </c>
      <c r="B19" s="11" t="s">
        <v>23</v>
      </c>
      <c r="C19" s="10">
        <v>15</v>
      </c>
      <c r="D19" s="12" t="s">
        <v>24</v>
      </c>
      <c r="E19" s="13" t="s">
        <v>70</v>
      </c>
      <c r="F19" s="12" t="s">
        <v>71</v>
      </c>
      <c r="G19" s="14">
        <v>2</v>
      </c>
      <c r="H19" s="14"/>
      <c r="I19" s="14">
        <f t="shared" si="0"/>
        <v>2</v>
      </c>
      <c r="J19" s="14">
        <v>0.64</v>
      </c>
      <c r="K19" s="25">
        <f t="shared" si="3"/>
        <v>0.32</v>
      </c>
      <c r="L19" s="26">
        <f t="shared" si="1"/>
        <v>6.4</v>
      </c>
      <c r="M19" s="26">
        <v>20</v>
      </c>
      <c r="N19" s="15">
        <v>16</v>
      </c>
      <c r="O19" s="15">
        <v>30</v>
      </c>
      <c r="P19" s="15">
        <v>10</v>
      </c>
      <c r="Q19" s="32">
        <f t="shared" si="2"/>
        <v>82.4</v>
      </c>
      <c r="R19" s="37" t="s">
        <v>72</v>
      </c>
    </row>
    <row r="20" ht="25" customHeight="1" spans="1:18">
      <c r="A20" s="10">
        <v>67</v>
      </c>
      <c r="B20" s="11" t="s">
        <v>23</v>
      </c>
      <c r="C20" s="10">
        <v>16</v>
      </c>
      <c r="D20" s="12" t="s">
        <v>24</v>
      </c>
      <c r="E20" s="13" t="s">
        <v>73</v>
      </c>
      <c r="F20" s="12" t="s">
        <v>74</v>
      </c>
      <c r="G20" s="14">
        <v>800</v>
      </c>
      <c r="H20" s="14"/>
      <c r="I20" s="14">
        <f t="shared" si="0"/>
        <v>800</v>
      </c>
      <c r="J20" s="14">
        <v>726.83</v>
      </c>
      <c r="K20" s="25">
        <f t="shared" si="3"/>
        <v>0.9085375</v>
      </c>
      <c r="L20" s="26">
        <f t="shared" si="1"/>
        <v>18.17075</v>
      </c>
      <c r="M20" s="26">
        <v>20</v>
      </c>
      <c r="N20" s="15">
        <v>20</v>
      </c>
      <c r="O20" s="15">
        <v>30</v>
      </c>
      <c r="P20" s="15">
        <v>10</v>
      </c>
      <c r="Q20" s="32">
        <f t="shared" si="2"/>
        <v>98.17075</v>
      </c>
      <c r="R20" s="35" t="s">
        <v>43</v>
      </c>
    </row>
    <row r="21" ht="25" customHeight="1" spans="1:18">
      <c r="A21" s="10">
        <v>67</v>
      </c>
      <c r="B21" s="11" t="s">
        <v>23</v>
      </c>
      <c r="C21" s="10">
        <v>17</v>
      </c>
      <c r="D21" s="12" t="s">
        <v>24</v>
      </c>
      <c r="E21" s="13" t="s">
        <v>75</v>
      </c>
      <c r="F21" s="12" t="s">
        <v>76</v>
      </c>
      <c r="G21" s="14">
        <v>500</v>
      </c>
      <c r="H21" s="14"/>
      <c r="I21" s="14">
        <f t="shared" si="0"/>
        <v>500</v>
      </c>
      <c r="J21" s="14">
        <v>500</v>
      </c>
      <c r="K21" s="25">
        <f t="shared" si="3"/>
        <v>1</v>
      </c>
      <c r="L21" s="26">
        <f t="shared" si="1"/>
        <v>20</v>
      </c>
      <c r="M21" s="26">
        <v>20</v>
      </c>
      <c r="N21" s="15">
        <v>20</v>
      </c>
      <c r="O21" s="15">
        <v>29</v>
      </c>
      <c r="P21" s="15">
        <v>10</v>
      </c>
      <c r="Q21" s="32">
        <f t="shared" si="2"/>
        <v>99</v>
      </c>
      <c r="R21" s="35" t="s">
        <v>43</v>
      </c>
    </row>
    <row r="22" ht="25" customHeight="1" spans="1:18">
      <c r="A22" s="10">
        <v>67</v>
      </c>
      <c r="B22" s="11" t="s">
        <v>23</v>
      </c>
      <c r="C22" s="10">
        <v>18</v>
      </c>
      <c r="D22" s="12" t="s">
        <v>24</v>
      </c>
      <c r="E22" s="13" t="s">
        <v>77</v>
      </c>
      <c r="F22" s="15" t="s">
        <v>78</v>
      </c>
      <c r="G22" s="14">
        <v>490.6</v>
      </c>
      <c r="H22" s="14"/>
      <c r="I22" s="14">
        <f t="shared" si="0"/>
        <v>490.6</v>
      </c>
      <c r="J22" s="14">
        <v>433.38</v>
      </c>
      <c r="K22" s="25">
        <f t="shared" si="3"/>
        <v>0.883367305340399</v>
      </c>
      <c r="L22" s="26">
        <f t="shared" si="1"/>
        <v>17.667346106808</v>
      </c>
      <c r="M22" s="26">
        <v>20</v>
      </c>
      <c r="N22" s="15">
        <v>20</v>
      </c>
      <c r="O22" s="15">
        <v>29</v>
      </c>
      <c r="P22" s="15">
        <v>10</v>
      </c>
      <c r="Q22" s="32">
        <f t="shared" si="2"/>
        <v>96.667346106808</v>
      </c>
      <c r="R22" s="35" t="s">
        <v>43</v>
      </c>
    </row>
    <row r="23" ht="25" customHeight="1" spans="1:18">
      <c r="A23" s="10">
        <v>67</v>
      </c>
      <c r="B23" s="11" t="s">
        <v>23</v>
      </c>
      <c r="C23" s="10">
        <v>19</v>
      </c>
      <c r="D23" s="12" t="s">
        <v>24</v>
      </c>
      <c r="E23" s="13" t="s">
        <v>79</v>
      </c>
      <c r="F23" s="12" t="s">
        <v>33</v>
      </c>
      <c r="G23" s="14">
        <v>250</v>
      </c>
      <c r="H23" s="14"/>
      <c r="I23" s="14">
        <f t="shared" si="0"/>
        <v>250</v>
      </c>
      <c r="J23" s="14">
        <v>146.97</v>
      </c>
      <c r="K23" s="25">
        <f t="shared" si="3"/>
        <v>0.58788</v>
      </c>
      <c r="L23" s="26">
        <f t="shared" si="1"/>
        <v>11.7576</v>
      </c>
      <c r="M23" s="26">
        <v>20</v>
      </c>
      <c r="N23" s="15">
        <v>14.6</v>
      </c>
      <c r="O23" s="15">
        <v>30</v>
      </c>
      <c r="P23" s="15">
        <v>10</v>
      </c>
      <c r="Q23" s="32">
        <f t="shared" si="2"/>
        <v>86.3576</v>
      </c>
      <c r="R23" s="37" t="s">
        <v>80</v>
      </c>
    </row>
    <row r="24" ht="25" customHeight="1" spans="1:18">
      <c r="A24" s="10">
        <v>67</v>
      </c>
      <c r="B24" s="11" t="s">
        <v>23</v>
      </c>
      <c r="C24" s="10">
        <v>20</v>
      </c>
      <c r="D24" s="12" t="s">
        <v>24</v>
      </c>
      <c r="E24" s="13" t="s">
        <v>81</v>
      </c>
      <c r="F24" s="12" t="s">
        <v>65</v>
      </c>
      <c r="G24" s="14">
        <v>1362</v>
      </c>
      <c r="H24" s="14"/>
      <c r="I24" s="14">
        <f t="shared" si="0"/>
        <v>1362</v>
      </c>
      <c r="J24" s="14">
        <v>1304.88</v>
      </c>
      <c r="K24" s="25">
        <f t="shared" ref="K24:K29" si="4">J24/I24</f>
        <v>0.958061674008811</v>
      </c>
      <c r="L24" s="27">
        <v>19.1612334801762</v>
      </c>
      <c r="M24" s="27">
        <v>20</v>
      </c>
      <c r="N24" s="27">
        <v>17</v>
      </c>
      <c r="O24" s="27">
        <v>28.5</v>
      </c>
      <c r="P24" s="27">
        <v>10</v>
      </c>
      <c r="Q24" s="27">
        <v>94.6612334801762</v>
      </c>
      <c r="R24" s="38" t="s">
        <v>82</v>
      </c>
    </row>
    <row r="25" ht="25" customHeight="1" spans="1:18">
      <c r="A25" s="10">
        <v>67</v>
      </c>
      <c r="B25" s="11" t="s">
        <v>23</v>
      </c>
      <c r="C25" s="10">
        <v>21</v>
      </c>
      <c r="D25" s="12" t="s">
        <v>24</v>
      </c>
      <c r="E25" s="16" t="s">
        <v>83</v>
      </c>
      <c r="F25" s="15" t="s">
        <v>36</v>
      </c>
      <c r="G25" s="14">
        <v>2170</v>
      </c>
      <c r="H25" s="14"/>
      <c r="I25" s="14">
        <f t="shared" si="0"/>
        <v>2170</v>
      </c>
      <c r="J25" s="14">
        <v>2143.68</v>
      </c>
      <c r="K25" s="25">
        <f t="shared" si="4"/>
        <v>0.987870967741935</v>
      </c>
      <c r="L25" s="27">
        <v>19.7574193548387</v>
      </c>
      <c r="M25" s="27">
        <v>20</v>
      </c>
      <c r="N25" s="27">
        <v>19.81</v>
      </c>
      <c r="O25" s="27">
        <v>30</v>
      </c>
      <c r="P25" s="27">
        <v>10</v>
      </c>
      <c r="Q25" s="27">
        <v>99.5674193548387</v>
      </c>
      <c r="R25" s="38" t="s">
        <v>84</v>
      </c>
    </row>
    <row r="26" ht="25" customHeight="1" spans="1:18">
      <c r="A26" s="10">
        <v>67</v>
      </c>
      <c r="B26" s="11" t="s">
        <v>23</v>
      </c>
      <c r="C26" s="10">
        <v>22</v>
      </c>
      <c r="D26" s="12" t="s">
        <v>24</v>
      </c>
      <c r="E26" s="16" t="s">
        <v>85</v>
      </c>
      <c r="F26" s="15" t="s">
        <v>39</v>
      </c>
      <c r="G26" s="14">
        <v>3800.55</v>
      </c>
      <c r="H26" s="14"/>
      <c r="I26" s="14">
        <f t="shared" si="0"/>
        <v>3800.55</v>
      </c>
      <c r="J26" s="14">
        <v>3799.34</v>
      </c>
      <c r="K26" s="25">
        <f t="shared" si="4"/>
        <v>0.999681625027956</v>
      </c>
      <c r="L26" s="27">
        <v>19.9936325005591</v>
      </c>
      <c r="M26" s="27">
        <v>20</v>
      </c>
      <c r="N26" s="27">
        <v>18.9</v>
      </c>
      <c r="O26" s="27">
        <v>30</v>
      </c>
      <c r="P26" s="27">
        <v>10</v>
      </c>
      <c r="Q26" s="27">
        <v>98.8936325005591</v>
      </c>
      <c r="R26" s="38" t="s">
        <v>86</v>
      </c>
    </row>
    <row r="27" ht="25" customHeight="1" spans="1:18">
      <c r="A27" s="10">
        <v>67</v>
      </c>
      <c r="B27" s="11" t="s">
        <v>23</v>
      </c>
      <c r="C27" s="10">
        <v>23</v>
      </c>
      <c r="D27" s="12" t="s">
        <v>24</v>
      </c>
      <c r="E27" s="16" t="s">
        <v>87</v>
      </c>
      <c r="F27" s="15" t="s">
        <v>88</v>
      </c>
      <c r="G27" s="14">
        <v>4596.74</v>
      </c>
      <c r="H27" s="14"/>
      <c r="I27" s="14">
        <f t="shared" si="0"/>
        <v>4596.74</v>
      </c>
      <c r="J27" s="14">
        <v>3603.79</v>
      </c>
      <c r="K27" s="25">
        <f t="shared" si="4"/>
        <v>0.783988217736918</v>
      </c>
      <c r="L27" s="27">
        <v>15.6797643547384</v>
      </c>
      <c r="M27" s="27">
        <v>20</v>
      </c>
      <c r="N27" s="27">
        <v>20</v>
      </c>
      <c r="O27" s="27">
        <v>27</v>
      </c>
      <c r="P27" s="27">
        <v>10</v>
      </c>
      <c r="Q27" s="27">
        <v>92.6797643547384</v>
      </c>
      <c r="R27" s="38" t="s">
        <v>89</v>
      </c>
    </row>
    <row r="28" ht="25" customHeight="1" spans="1:18">
      <c r="A28" s="10">
        <v>67</v>
      </c>
      <c r="B28" s="11" t="s">
        <v>23</v>
      </c>
      <c r="C28" s="10">
        <v>24</v>
      </c>
      <c r="D28" s="12" t="s">
        <v>24</v>
      </c>
      <c r="E28" s="16" t="s">
        <v>90</v>
      </c>
      <c r="F28" s="15" t="s">
        <v>91</v>
      </c>
      <c r="G28" s="14">
        <v>2194</v>
      </c>
      <c r="H28" s="14"/>
      <c r="I28" s="14">
        <f t="shared" si="0"/>
        <v>2194</v>
      </c>
      <c r="J28" s="14">
        <v>1875.3</v>
      </c>
      <c r="K28" s="25">
        <f t="shared" si="4"/>
        <v>0.854740200546946</v>
      </c>
      <c r="L28" s="27">
        <v>17.0948040109389</v>
      </c>
      <c r="M28" s="27">
        <v>20</v>
      </c>
      <c r="N28" s="27">
        <v>20</v>
      </c>
      <c r="O28" s="27">
        <v>27</v>
      </c>
      <c r="P28" s="27">
        <v>10</v>
      </c>
      <c r="Q28" s="27">
        <v>94.0948040109389</v>
      </c>
      <c r="R28" s="38" t="s">
        <v>92</v>
      </c>
    </row>
    <row r="29" ht="25" customHeight="1" spans="1:18">
      <c r="A29" s="10">
        <v>67</v>
      </c>
      <c r="B29" s="11" t="s">
        <v>23</v>
      </c>
      <c r="C29" s="10">
        <v>25</v>
      </c>
      <c r="D29" s="12" t="s">
        <v>24</v>
      </c>
      <c r="E29" s="16" t="s">
        <v>93</v>
      </c>
      <c r="F29" s="15" t="s">
        <v>94</v>
      </c>
      <c r="G29" s="14">
        <v>11560</v>
      </c>
      <c r="H29" s="14"/>
      <c r="I29" s="14">
        <f t="shared" si="0"/>
        <v>11560</v>
      </c>
      <c r="J29" s="14">
        <v>11532.34</v>
      </c>
      <c r="K29" s="25">
        <f t="shared" si="4"/>
        <v>0.997607266435986</v>
      </c>
      <c r="L29" s="27">
        <v>19.9521453287197</v>
      </c>
      <c r="M29" s="27">
        <v>20</v>
      </c>
      <c r="N29" s="27">
        <v>19.58</v>
      </c>
      <c r="O29" s="27">
        <v>28</v>
      </c>
      <c r="P29" s="27">
        <v>10</v>
      </c>
      <c r="Q29" s="27">
        <v>97.5321453287197</v>
      </c>
      <c r="R29" s="38" t="s">
        <v>95</v>
      </c>
    </row>
    <row r="30" ht="25" customHeight="1" spans="1:18">
      <c r="A30" s="10">
        <v>67</v>
      </c>
      <c r="B30" s="11" t="s">
        <v>23</v>
      </c>
      <c r="C30" s="10">
        <v>26</v>
      </c>
      <c r="D30" s="17" t="s">
        <v>24</v>
      </c>
      <c r="E30" s="18" t="s">
        <v>96</v>
      </c>
      <c r="F30" s="19" t="s">
        <v>97</v>
      </c>
      <c r="G30" s="20"/>
      <c r="H30" s="20">
        <v>2.1185</v>
      </c>
      <c r="I30" s="28">
        <f t="shared" si="0"/>
        <v>2.1185</v>
      </c>
      <c r="J30" s="20">
        <v>0.6</v>
      </c>
      <c r="K30" s="25">
        <f t="shared" ref="K30:K66" si="5">J30/I30</f>
        <v>0.283219258909606</v>
      </c>
      <c r="L30" s="29">
        <f t="shared" ref="L30:L66" si="6">20*J30/I30</f>
        <v>5.66438517819212</v>
      </c>
      <c r="M30" s="29">
        <v>20</v>
      </c>
      <c r="N30" s="30">
        <v>20</v>
      </c>
      <c r="O30" s="30">
        <v>28</v>
      </c>
      <c r="P30" s="30">
        <v>10</v>
      </c>
      <c r="Q30" s="39">
        <f t="shared" ref="Q30:Q66" si="7">SUM(L30:P30)</f>
        <v>83.6643851781921</v>
      </c>
      <c r="R30" s="40" t="s">
        <v>98</v>
      </c>
    </row>
    <row r="31" ht="25" customHeight="1" spans="1:18">
      <c r="A31" s="10">
        <v>67</v>
      </c>
      <c r="B31" s="11" t="s">
        <v>23</v>
      </c>
      <c r="C31" s="10">
        <v>27</v>
      </c>
      <c r="D31" s="17" t="s">
        <v>24</v>
      </c>
      <c r="E31" s="18" t="s">
        <v>99</v>
      </c>
      <c r="F31" s="19" t="s">
        <v>100</v>
      </c>
      <c r="G31" s="20"/>
      <c r="H31" s="20">
        <v>21.76015</v>
      </c>
      <c r="I31" s="28">
        <f t="shared" si="0"/>
        <v>21.76015</v>
      </c>
      <c r="J31" s="20">
        <v>21.76015</v>
      </c>
      <c r="K31" s="25">
        <f t="shared" si="5"/>
        <v>1</v>
      </c>
      <c r="L31" s="29">
        <f t="shared" si="6"/>
        <v>20</v>
      </c>
      <c r="M31" s="29">
        <v>20</v>
      </c>
      <c r="N31" s="30">
        <v>20</v>
      </c>
      <c r="O31" s="30">
        <v>30</v>
      </c>
      <c r="P31" s="30">
        <v>10</v>
      </c>
      <c r="Q31" s="39">
        <f t="shared" si="7"/>
        <v>100</v>
      </c>
      <c r="R31" s="40" t="s">
        <v>43</v>
      </c>
    </row>
    <row r="32" ht="25" customHeight="1" spans="1:18">
      <c r="A32" s="10">
        <v>67</v>
      </c>
      <c r="B32" s="11" t="s">
        <v>23</v>
      </c>
      <c r="C32" s="10">
        <v>28</v>
      </c>
      <c r="D32" s="17" t="s">
        <v>24</v>
      </c>
      <c r="E32" s="18" t="s">
        <v>101</v>
      </c>
      <c r="F32" s="21" t="s">
        <v>102</v>
      </c>
      <c r="G32" s="20"/>
      <c r="H32" s="20">
        <v>3.65</v>
      </c>
      <c r="I32" s="28">
        <f t="shared" si="0"/>
        <v>3.65</v>
      </c>
      <c r="J32" s="20">
        <v>3.65</v>
      </c>
      <c r="K32" s="25">
        <f t="shared" si="5"/>
        <v>1</v>
      </c>
      <c r="L32" s="29">
        <f t="shared" si="6"/>
        <v>20</v>
      </c>
      <c r="M32" s="29">
        <v>20</v>
      </c>
      <c r="N32" s="30">
        <v>20</v>
      </c>
      <c r="O32" s="30">
        <v>28</v>
      </c>
      <c r="P32" s="30">
        <v>10</v>
      </c>
      <c r="Q32" s="39">
        <f t="shared" si="7"/>
        <v>98</v>
      </c>
      <c r="R32" s="40" t="s">
        <v>43</v>
      </c>
    </row>
    <row r="33" ht="25" customHeight="1" spans="1:18">
      <c r="A33" s="10">
        <v>67</v>
      </c>
      <c r="B33" s="11" t="s">
        <v>23</v>
      </c>
      <c r="C33" s="10">
        <v>29</v>
      </c>
      <c r="D33" s="17" t="s">
        <v>24</v>
      </c>
      <c r="E33" s="18" t="s">
        <v>103</v>
      </c>
      <c r="F33" s="21" t="s">
        <v>104</v>
      </c>
      <c r="G33" s="20"/>
      <c r="H33" s="20">
        <v>0.336</v>
      </c>
      <c r="I33" s="28">
        <f t="shared" si="0"/>
        <v>0.336</v>
      </c>
      <c r="J33" s="20">
        <v>0.336</v>
      </c>
      <c r="K33" s="25">
        <f t="shared" si="5"/>
        <v>1</v>
      </c>
      <c r="L33" s="29">
        <f t="shared" si="6"/>
        <v>20</v>
      </c>
      <c r="M33" s="29">
        <v>20</v>
      </c>
      <c r="N33" s="30">
        <v>20</v>
      </c>
      <c r="O33" s="30">
        <v>30</v>
      </c>
      <c r="P33" s="30">
        <v>10</v>
      </c>
      <c r="Q33" s="39">
        <f t="shared" si="7"/>
        <v>100</v>
      </c>
      <c r="R33" s="40" t="s">
        <v>43</v>
      </c>
    </row>
    <row r="34" ht="25" customHeight="1" spans="1:18">
      <c r="A34" s="10">
        <v>67</v>
      </c>
      <c r="B34" s="11" t="s">
        <v>23</v>
      </c>
      <c r="C34" s="10">
        <v>30</v>
      </c>
      <c r="D34" s="17" t="s">
        <v>24</v>
      </c>
      <c r="E34" s="18" t="s">
        <v>105</v>
      </c>
      <c r="F34" s="22" t="s">
        <v>106</v>
      </c>
      <c r="G34" s="20"/>
      <c r="H34" s="20">
        <v>3916.57804</v>
      </c>
      <c r="I34" s="28">
        <f t="shared" si="0"/>
        <v>3916.57804</v>
      </c>
      <c r="J34" s="20">
        <v>2920.885522</v>
      </c>
      <c r="K34" s="25">
        <f t="shared" si="5"/>
        <v>0.745774881074501</v>
      </c>
      <c r="L34" s="29">
        <f t="shared" si="6"/>
        <v>14.91549762149</v>
      </c>
      <c r="M34" s="29">
        <v>20</v>
      </c>
      <c r="N34" s="30">
        <v>20</v>
      </c>
      <c r="O34" s="30">
        <v>30</v>
      </c>
      <c r="P34" s="30">
        <v>10</v>
      </c>
      <c r="Q34" s="39">
        <f t="shared" si="7"/>
        <v>94.91549762149</v>
      </c>
      <c r="R34" s="40" t="s">
        <v>107</v>
      </c>
    </row>
    <row r="35" ht="25" customHeight="1" spans="1:18">
      <c r="A35" s="10">
        <v>67</v>
      </c>
      <c r="B35" s="11" t="s">
        <v>23</v>
      </c>
      <c r="C35" s="10">
        <v>31</v>
      </c>
      <c r="D35" s="17" t="s">
        <v>24</v>
      </c>
      <c r="E35" s="18" t="s">
        <v>108</v>
      </c>
      <c r="F35" s="19" t="s">
        <v>109</v>
      </c>
      <c r="G35" s="20"/>
      <c r="H35" s="20">
        <v>4</v>
      </c>
      <c r="I35" s="28">
        <f t="shared" si="0"/>
        <v>4</v>
      </c>
      <c r="J35" s="20">
        <v>1.178069</v>
      </c>
      <c r="K35" s="25">
        <f t="shared" si="5"/>
        <v>0.29451725</v>
      </c>
      <c r="L35" s="29">
        <f t="shared" si="6"/>
        <v>5.890345</v>
      </c>
      <c r="M35" s="29">
        <v>20</v>
      </c>
      <c r="N35" s="30">
        <v>20</v>
      </c>
      <c r="O35" s="30">
        <v>30</v>
      </c>
      <c r="P35" s="30">
        <v>10</v>
      </c>
      <c r="Q35" s="39">
        <f t="shared" si="7"/>
        <v>85.890345</v>
      </c>
      <c r="R35" s="41" t="s">
        <v>110</v>
      </c>
    </row>
    <row r="36" ht="25" customHeight="1" spans="1:18">
      <c r="A36" s="10">
        <v>67</v>
      </c>
      <c r="B36" s="11" t="s">
        <v>23</v>
      </c>
      <c r="C36" s="10">
        <v>32</v>
      </c>
      <c r="D36" s="17" t="s">
        <v>24</v>
      </c>
      <c r="E36" s="18" t="s">
        <v>111</v>
      </c>
      <c r="F36" s="19" t="s">
        <v>33</v>
      </c>
      <c r="G36" s="20"/>
      <c r="H36" s="20">
        <v>41</v>
      </c>
      <c r="I36" s="28">
        <f t="shared" si="0"/>
        <v>41</v>
      </c>
      <c r="J36" s="20">
        <v>41</v>
      </c>
      <c r="K36" s="25">
        <f t="shared" si="5"/>
        <v>1</v>
      </c>
      <c r="L36" s="29">
        <f t="shared" si="6"/>
        <v>20</v>
      </c>
      <c r="M36" s="29">
        <v>20</v>
      </c>
      <c r="N36" s="30">
        <v>20</v>
      </c>
      <c r="O36" s="30">
        <v>30</v>
      </c>
      <c r="P36" s="30">
        <v>10</v>
      </c>
      <c r="Q36" s="39">
        <f t="shared" si="7"/>
        <v>100</v>
      </c>
      <c r="R36" s="40" t="s">
        <v>43</v>
      </c>
    </row>
    <row r="37" ht="25" customHeight="1" spans="1:18">
      <c r="A37" s="10">
        <v>67</v>
      </c>
      <c r="B37" s="11" t="s">
        <v>23</v>
      </c>
      <c r="C37" s="10">
        <v>33</v>
      </c>
      <c r="D37" s="17" t="s">
        <v>24</v>
      </c>
      <c r="E37" s="18" t="s">
        <v>112</v>
      </c>
      <c r="F37" s="22" t="s">
        <v>106</v>
      </c>
      <c r="G37" s="20"/>
      <c r="H37" s="20">
        <v>67.55</v>
      </c>
      <c r="I37" s="28">
        <f t="shared" si="0"/>
        <v>67.55</v>
      </c>
      <c r="J37" s="20">
        <v>67.55</v>
      </c>
      <c r="K37" s="25">
        <f t="shared" si="5"/>
        <v>1</v>
      </c>
      <c r="L37" s="29">
        <f t="shared" si="6"/>
        <v>20</v>
      </c>
      <c r="M37" s="29">
        <v>20</v>
      </c>
      <c r="N37" s="30">
        <v>20</v>
      </c>
      <c r="O37" s="30">
        <v>30</v>
      </c>
      <c r="P37" s="30">
        <v>10</v>
      </c>
      <c r="Q37" s="39">
        <f t="shared" si="7"/>
        <v>100</v>
      </c>
      <c r="R37" s="40" t="s">
        <v>43</v>
      </c>
    </row>
    <row r="38" ht="25" customHeight="1" spans="1:18">
      <c r="A38" s="10">
        <v>67</v>
      </c>
      <c r="B38" s="11" t="s">
        <v>23</v>
      </c>
      <c r="C38" s="10">
        <v>34</v>
      </c>
      <c r="D38" s="17" t="s">
        <v>24</v>
      </c>
      <c r="E38" s="18" t="s">
        <v>113</v>
      </c>
      <c r="F38" s="21" t="s">
        <v>114</v>
      </c>
      <c r="G38" s="20"/>
      <c r="H38" s="20">
        <v>94.020057</v>
      </c>
      <c r="I38" s="28">
        <f t="shared" si="0"/>
        <v>94.020057</v>
      </c>
      <c r="J38" s="20">
        <v>94.020057</v>
      </c>
      <c r="K38" s="25">
        <f t="shared" si="5"/>
        <v>1</v>
      </c>
      <c r="L38" s="29">
        <f t="shared" si="6"/>
        <v>20</v>
      </c>
      <c r="M38" s="29">
        <v>20</v>
      </c>
      <c r="N38" s="30">
        <v>20</v>
      </c>
      <c r="O38" s="30">
        <v>30</v>
      </c>
      <c r="P38" s="30">
        <v>10</v>
      </c>
      <c r="Q38" s="39">
        <f t="shared" si="7"/>
        <v>100</v>
      </c>
      <c r="R38" s="40" t="s">
        <v>43</v>
      </c>
    </row>
    <row r="39" ht="25" customHeight="1" spans="1:18">
      <c r="A39" s="10">
        <v>67</v>
      </c>
      <c r="B39" s="11" t="s">
        <v>23</v>
      </c>
      <c r="C39" s="10">
        <v>35</v>
      </c>
      <c r="D39" s="17" t="s">
        <v>24</v>
      </c>
      <c r="E39" s="18" t="s">
        <v>115</v>
      </c>
      <c r="F39" s="22" t="s">
        <v>116</v>
      </c>
      <c r="G39" s="20"/>
      <c r="H39" s="20">
        <v>34.44246</v>
      </c>
      <c r="I39" s="28">
        <f t="shared" si="0"/>
        <v>34.44246</v>
      </c>
      <c r="J39" s="20">
        <v>5.190974</v>
      </c>
      <c r="K39" s="25">
        <f t="shared" si="5"/>
        <v>0.150714379867176</v>
      </c>
      <c r="L39" s="29">
        <f t="shared" si="6"/>
        <v>3.01428759734351</v>
      </c>
      <c r="M39" s="29">
        <v>20</v>
      </c>
      <c r="N39" s="30">
        <v>20</v>
      </c>
      <c r="O39" s="30">
        <v>29</v>
      </c>
      <c r="P39" s="30">
        <v>10</v>
      </c>
      <c r="Q39" s="39">
        <f t="shared" si="7"/>
        <v>82.0142875973435</v>
      </c>
      <c r="R39" s="18" t="s">
        <v>117</v>
      </c>
    </row>
    <row r="40" ht="25" customHeight="1" spans="1:18">
      <c r="A40" s="10">
        <v>67</v>
      </c>
      <c r="B40" s="11" t="s">
        <v>23</v>
      </c>
      <c r="C40" s="10">
        <v>36</v>
      </c>
      <c r="D40" s="17" t="s">
        <v>24</v>
      </c>
      <c r="E40" s="18" t="s">
        <v>118</v>
      </c>
      <c r="F40" s="23" t="s">
        <v>102</v>
      </c>
      <c r="G40" s="20"/>
      <c r="H40" s="20">
        <v>20</v>
      </c>
      <c r="I40" s="28">
        <f t="shared" si="0"/>
        <v>20</v>
      </c>
      <c r="J40" s="20">
        <v>7.184753</v>
      </c>
      <c r="K40" s="25">
        <f t="shared" si="5"/>
        <v>0.35923765</v>
      </c>
      <c r="L40" s="29">
        <f t="shared" si="6"/>
        <v>7.184753</v>
      </c>
      <c r="M40" s="29">
        <v>20</v>
      </c>
      <c r="N40" s="30">
        <v>18.75</v>
      </c>
      <c r="O40" s="30">
        <v>30</v>
      </c>
      <c r="P40" s="30">
        <v>10</v>
      </c>
      <c r="Q40" s="39">
        <f t="shared" si="7"/>
        <v>85.934753</v>
      </c>
      <c r="R40" s="40" t="s">
        <v>119</v>
      </c>
    </row>
    <row r="41" ht="25" customHeight="1" spans="1:18">
      <c r="A41" s="10">
        <v>67</v>
      </c>
      <c r="B41" s="11" t="s">
        <v>23</v>
      </c>
      <c r="C41" s="10">
        <v>37</v>
      </c>
      <c r="D41" s="17" t="s">
        <v>24</v>
      </c>
      <c r="E41" s="18" t="s">
        <v>120</v>
      </c>
      <c r="F41" s="23" t="s">
        <v>102</v>
      </c>
      <c r="G41" s="20"/>
      <c r="H41" s="20">
        <v>100</v>
      </c>
      <c r="I41" s="28">
        <f t="shared" si="0"/>
        <v>100</v>
      </c>
      <c r="J41" s="20">
        <v>0.802977</v>
      </c>
      <c r="K41" s="25">
        <f t="shared" si="5"/>
        <v>0.00802977</v>
      </c>
      <c r="L41" s="29">
        <f t="shared" si="6"/>
        <v>0.1605954</v>
      </c>
      <c r="M41" s="29">
        <v>20</v>
      </c>
      <c r="N41" s="30">
        <v>20</v>
      </c>
      <c r="O41" s="30">
        <v>30</v>
      </c>
      <c r="P41" s="30">
        <v>10</v>
      </c>
      <c r="Q41" s="39">
        <f t="shared" si="7"/>
        <v>80.1605954</v>
      </c>
      <c r="R41" s="40" t="s">
        <v>121</v>
      </c>
    </row>
    <row r="42" ht="25" customHeight="1" spans="1:18">
      <c r="A42" s="10">
        <v>67</v>
      </c>
      <c r="B42" s="11" t="s">
        <v>23</v>
      </c>
      <c r="C42" s="10">
        <v>38</v>
      </c>
      <c r="D42" s="17" t="s">
        <v>24</v>
      </c>
      <c r="E42" s="18" t="s">
        <v>122</v>
      </c>
      <c r="F42" s="19" t="s">
        <v>68</v>
      </c>
      <c r="G42" s="20"/>
      <c r="H42" s="20">
        <v>1.4665</v>
      </c>
      <c r="I42" s="28">
        <f t="shared" si="0"/>
        <v>1.4665</v>
      </c>
      <c r="J42" s="20">
        <v>1.4665</v>
      </c>
      <c r="K42" s="25">
        <f t="shared" si="5"/>
        <v>1</v>
      </c>
      <c r="L42" s="29">
        <f t="shared" si="6"/>
        <v>20</v>
      </c>
      <c r="M42" s="29">
        <v>20</v>
      </c>
      <c r="N42" s="30">
        <v>18</v>
      </c>
      <c r="O42" s="30">
        <v>30</v>
      </c>
      <c r="P42" s="30">
        <v>10</v>
      </c>
      <c r="Q42" s="39">
        <f t="shared" si="7"/>
        <v>98</v>
      </c>
      <c r="R42" s="40" t="s">
        <v>123</v>
      </c>
    </row>
    <row r="43" ht="25" customHeight="1" spans="1:18">
      <c r="A43" s="10">
        <v>67</v>
      </c>
      <c r="B43" s="11" t="s">
        <v>23</v>
      </c>
      <c r="C43" s="10">
        <v>39</v>
      </c>
      <c r="D43" s="17" t="s">
        <v>24</v>
      </c>
      <c r="E43" s="18" t="s">
        <v>124</v>
      </c>
      <c r="F43" s="19" t="s">
        <v>68</v>
      </c>
      <c r="G43" s="20"/>
      <c r="H43" s="20">
        <v>1.26</v>
      </c>
      <c r="I43" s="28">
        <f t="shared" si="0"/>
        <v>1.26</v>
      </c>
      <c r="J43" s="20">
        <v>1.26</v>
      </c>
      <c r="K43" s="25">
        <f t="shared" si="5"/>
        <v>1</v>
      </c>
      <c r="L43" s="29">
        <f t="shared" si="6"/>
        <v>20</v>
      </c>
      <c r="M43" s="29">
        <v>18</v>
      </c>
      <c r="N43" s="30">
        <v>20</v>
      </c>
      <c r="O43" s="30">
        <v>30</v>
      </c>
      <c r="P43" s="30">
        <v>10</v>
      </c>
      <c r="Q43" s="39">
        <f t="shared" si="7"/>
        <v>98</v>
      </c>
      <c r="R43" s="40" t="s">
        <v>43</v>
      </c>
    </row>
    <row r="44" ht="25" customHeight="1" spans="1:18">
      <c r="A44" s="10">
        <v>67</v>
      </c>
      <c r="B44" s="11" t="s">
        <v>23</v>
      </c>
      <c r="C44" s="10">
        <v>40</v>
      </c>
      <c r="D44" s="17" t="s">
        <v>24</v>
      </c>
      <c r="E44" s="18" t="s">
        <v>125</v>
      </c>
      <c r="F44" s="19" t="s">
        <v>57</v>
      </c>
      <c r="G44" s="20"/>
      <c r="H44" s="20">
        <v>1.08</v>
      </c>
      <c r="I44" s="28">
        <f t="shared" si="0"/>
        <v>1.08</v>
      </c>
      <c r="J44" s="20">
        <v>1.08</v>
      </c>
      <c r="K44" s="25">
        <f t="shared" si="5"/>
        <v>1</v>
      </c>
      <c r="L44" s="29">
        <f t="shared" si="6"/>
        <v>20</v>
      </c>
      <c r="M44" s="29">
        <v>20</v>
      </c>
      <c r="N44" s="30">
        <v>20</v>
      </c>
      <c r="O44" s="30">
        <v>30</v>
      </c>
      <c r="P44" s="30">
        <v>10</v>
      </c>
      <c r="Q44" s="39">
        <f t="shared" si="7"/>
        <v>100</v>
      </c>
      <c r="R44" s="40" t="s">
        <v>43</v>
      </c>
    </row>
    <row r="45" ht="25" customHeight="1" spans="1:18">
      <c r="A45" s="10">
        <v>67</v>
      </c>
      <c r="B45" s="11" t="s">
        <v>23</v>
      </c>
      <c r="C45" s="10">
        <v>41</v>
      </c>
      <c r="D45" s="17" t="s">
        <v>24</v>
      </c>
      <c r="E45" s="18" t="s">
        <v>126</v>
      </c>
      <c r="F45" s="22" t="s">
        <v>127</v>
      </c>
      <c r="G45" s="20"/>
      <c r="H45" s="20">
        <v>29.110128</v>
      </c>
      <c r="I45" s="28">
        <f t="shared" si="0"/>
        <v>29.110128</v>
      </c>
      <c r="J45" s="20">
        <v>29.110128</v>
      </c>
      <c r="K45" s="25">
        <f t="shared" si="5"/>
        <v>1</v>
      </c>
      <c r="L45" s="29">
        <f t="shared" si="6"/>
        <v>20</v>
      </c>
      <c r="M45" s="29">
        <v>20</v>
      </c>
      <c r="N45" s="30">
        <v>19</v>
      </c>
      <c r="O45" s="30">
        <v>28</v>
      </c>
      <c r="P45" s="30">
        <v>9</v>
      </c>
      <c r="Q45" s="39">
        <f t="shared" si="7"/>
        <v>96</v>
      </c>
      <c r="R45" s="40" t="s">
        <v>43</v>
      </c>
    </row>
    <row r="46" ht="25" customHeight="1" spans="1:18">
      <c r="A46" s="10">
        <v>67</v>
      </c>
      <c r="B46" s="11" t="s">
        <v>23</v>
      </c>
      <c r="C46" s="10">
        <v>42</v>
      </c>
      <c r="D46" s="17" t="s">
        <v>24</v>
      </c>
      <c r="E46" s="18" t="s">
        <v>128</v>
      </c>
      <c r="F46" s="22" t="s">
        <v>33</v>
      </c>
      <c r="G46" s="20"/>
      <c r="H46" s="20">
        <v>16.9411</v>
      </c>
      <c r="I46" s="28">
        <f t="shared" si="0"/>
        <v>16.9411</v>
      </c>
      <c r="J46" s="20">
        <v>16.9411</v>
      </c>
      <c r="K46" s="25">
        <f t="shared" si="5"/>
        <v>1</v>
      </c>
      <c r="L46" s="29">
        <f t="shared" si="6"/>
        <v>20</v>
      </c>
      <c r="M46" s="29">
        <v>20</v>
      </c>
      <c r="N46" s="30">
        <v>0</v>
      </c>
      <c r="O46" s="30">
        <v>30</v>
      </c>
      <c r="P46" s="30">
        <v>10</v>
      </c>
      <c r="Q46" s="39">
        <f t="shared" si="7"/>
        <v>80</v>
      </c>
      <c r="R46" s="40" t="s">
        <v>129</v>
      </c>
    </row>
    <row r="47" ht="25" customHeight="1" spans="1:18">
      <c r="A47" s="10">
        <v>67</v>
      </c>
      <c r="B47" s="11" t="s">
        <v>23</v>
      </c>
      <c r="C47" s="10">
        <v>43</v>
      </c>
      <c r="D47" s="17" t="s">
        <v>24</v>
      </c>
      <c r="E47" s="18" t="s">
        <v>130</v>
      </c>
      <c r="F47" s="21" t="s">
        <v>131</v>
      </c>
      <c r="G47" s="20"/>
      <c r="H47" s="20">
        <v>9.4</v>
      </c>
      <c r="I47" s="28">
        <f t="shared" si="0"/>
        <v>9.4</v>
      </c>
      <c r="J47" s="20">
        <v>9.4</v>
      </c>
      <c r="K47" s="25">
        <f t="shared" si="5"/>
        <v>1</v>
      </c>
      <c r="L47" s="29">
        <f t="shared" si="6"/>
        <v>20</v>
      </c>
      <c r="M47" s="29">
        <v>20</v>
      </c>
      <c r="N47" s="30">
        <v>19</v>
      </c>
      <c r="O47" s="30">
        <v>28</v>
      </c>
      <c r="P47" s="30">
        <v>9</v>
      </c>
      <c r="Q47" s="39">
        <f t="shared" si="7"/>
        <v>96</v>
      </c>
      <c r="R47" s="40" t="s">
        <v>43</v>
      </c>
    </row>
    <row r="48" ht="25" customHeight="1" spans="1:18">
      <c r="A48" s="10">
        <v>67</v>
      </c>
      <c r="B48" s="11" t="s">
        <v>23</v>
      </c>
      <c r="C48" s="10">
        <v>44</v>
      </c>
      <c r="D48" s="17" t="s">
        <v>24</v>
      </c>
      <c r="E48" s="18" t="s">
        <v>132</v>
      </c>
      <c r="F48" s="19" t="s">
        <v>102</v>
      </c>
      <c r="G48" s="20"/>
      <c r="H48" s="20">
        <v>21.855</v>
      </c>
      <c r="I48" s="28">
        <f t="shared" si="0"/>
        <v>21.855</v>
      </c>
      <c r="J48" s="20">
        <v>4.168</v>
      </c>
      <c r="K48" s="25">
        <f t="shared" si="5"/>
        <v>0.19071150766415</v>
      </c>
      <c r="L48" s="29">
        <f t="shared" si="6"/>
        <v>3.814230153283</v>
      </c>
      <c r="M48" s="29">
        <v>20</v>
      </c>
      <c r="N48" s="30">
        <v>20</v>
      </c>
      <c r="O48" s="30">
        <v>30</v>
      </c>
      <c r="P48" s="30">
        <v>10</v>
      </c>
      <c r="Q48" s="39">
        <f t="shared" si="7"/>
        <v>83.814230153283</v>
      </c>
      <c r="R48" s="42" t="s">
        <v>121</v>
      </c>
    </row>
    <row r="49" ht="25" customHeight="1" spans="1:18">
      <c r="A49" s="10">
        <v>67</v>
      </c>
      <c r="B49" s="11" t="s">
        <v>23</v>
      </c>
      <c r="C49" s="10">
        <v>45</v>
      </c>
      <c r="D49" s="17" t="s">
        <v>24</v>
      </c>
      <c r="E49" s="21" t="s">
        <v>133</v>
      </c>
      <c r="F49" s="21" t="s">
        <v>57</v>
      </c>
      <c r="G49" s="20"/>
      <c r="H49" s="20">
        <v>2</v>
      </c>
      <c r="I49" s="28">
        <f t="shared" si="0"/>
        <v>2</v>
      </c>
      <c r="J49" s="20">
        <v>1.53</v>
      </c>
      <c r="K49" s="25">
        <f t="shared" si="5"/>
        <v>0.765</v>
      </c>
      <c r="L49" s="29">
        <f t="shared" si="6"/>
        <v>15.3</v>
      </c>
      <c r="M49" s="29">
        <v>20</v>
      </c>
      <c r="N49" s="30">
        <v>20</v>
      </c>
      <c r="O49" s="30">
        <v>30</v>
      </c>
      <c r="P49" s="30">
        <v>10</v>
      </c>
      <c r="Q49" s="39">
        <f t="shared" si="7"/>
        <v>95.3</v>
      </c>
      <c r="R49" s="43" t="s">
        <v>134</v>
      </c>
    </row>
    <row r="50" ht="25" customHeight="1" spans="1:18">
      <c r="A50" s="10">
        <v>67</v>
      </c>
      <c r="B50" s="11" t="s">
        <v>23</v>
      </c>
      <c r="C50" s="10">
        <v>46</v>
      </c>
      <c r="D50" s="17" t="s">
        <v>24</v>
      </c>
      <c r="E50" s="21" t="s">
        <v>135</v>
      </c>
      <c r="F50" s="21" t="s">
        <v>136</v>
      </c>
      <c r="G50" s="20"/>
      <c r="H50" s="20">
        <v>34.251583</v>
      </c>
      <c r="I50" s="28">
        <f t="shared" si="0"/>
        <v>34.251583</v>
      </c>
      <c r="J50" s="20">
        <v>28.875766</v>
      </c>
      <c r="K50" s="25">
        <f t="shared" si="5"/>
        <v>0.843049093526568</v>
      </c>
      <c r="L50" s="29">
        <f t="shared" si="6"/>
        <v>16.8609818705314</v>
      </c>
      <c r="M50" s="29">
        <v>20</v>
      </c>
      <c r="N50" s="30">
        <v>20</v>
      </c>
      <c r="O50" s="30">
        <v>30</v>
      </c>
      <c r="P50" s="30">
        <v>10</v>
      </c>
      <c r="Q50" s="39">
        <f t="shared" si="7"/>
        <v>96.8609818705314</v>
      </c>
      <c r="R50" s="40" t="s">
        <v>43</v>
      </c>
    </row>
    <row r="51" ht="25" customHeight="1" spans="1:18">
      <c r="A51" s="10">
        <v>67</v>
      </c>
      <c r="B51" s="11" t="s">
        <v>23</v>
      </c>
      <c r="C51" s="10">
        <v>47</v>
      </c>
      <c r="D51" s="17" t="s">
        <v>24</v>
      </c>
      <c r="E51" s="21" t="s">
        <v>137</v>
      </c>
      <c r="F51" s="21" t="s">
        <v>78</v>
      </c>
      <c r="G51" s="20"/>
      <c r="H51" s="20">
        <v>20</v>
      </c>
      <c r="I51" s="28">
        <f t="shared" si="0"/>
        <v>20</v>
      </c>
      <c r="J51" s="20">
        <v>18.2</v>
      </c>
      <c r="K51" s="25">
        <f t="shared" si="5"/>
        <v>0.91</v>
      </c>
      <c r="L51" s="29">
        <f t="shared" si="6"/>
        <v>18.2</v>
      </c>
      <c r="M51" s="29">
        <v>20</v>
      </c>
      <c r="N51" s="30">
        <v>20</v>
      </c>
      <c r="O51" s="30">
        <v>30</v>
      </c>
      <c r="P51" s="30">
        <v>10</v>
      </c>
      <c r="Q51" s="39">
        <f t="shared" si="7"/>
        <v>98.2</v>
      </c>
      <c r="R51" s="40" t="s">
        <v>43</v>
      </c>
    </row>
    <row r="52" ht="25" customHeight="1" spans="1:18">
      <c r="A52" s="10">
        <v>67</v>
      </c>
      <c r="B52" s="11" t="s">
        <v>23</v>
      </c>
      <c r="C52" s="10">
        <v>48</v>
      </c>
      <c r="D52" s="17" t="s">
        <v>24</v>
      </c>
      <c r="E52" s="21" t="s">
        <v>138</v>
      </c>
      <c r="F52" s="21" t="s">
        <v>65</v>
      </c>
      <c r="G52" s="20"/>
      <c r="H52" s="20">
        <v>12.93</v>
      </c>
      <c r="I52" s="28">
        <f t="shared" si="0"/>
        <v>12.93</v>
      </c>
      <c r="J52" s="20">
        <v>12.93</v>
      </c>
      <c r="K52" s="25">
        <f t="shared" si="5"/>
        <v>1</v>
      </c>
      <c r="L52" s="29">
        <f t="shared" si="6"/>
        <v>20</v>
      </c>
      <c r="M52" s="29">
        <v>20</v>
      </c>
      <c r="N52" s="30">
        <v>20</v>
      </c>
      <c r="O52" s="30">
        <v>29</v>
      </c>
      <c r="P52" s="30">
        <v>10</v>
      </c>
      <c r="Q52" s="39">
        <f t="shared" si="7"/>
        <v>99</v>
      </c>
      <c r="R52" s="40" t="s">
        <v>43</v>
      </c>
    </row>
    <row r="53" ht="25" customHeight="1" spans="1:18">
      <c r="A53" s="10">
        <v>67</v>
      </c>
      <c r="B53" s="11" t="s">
        <v>23</v>
      </c>
      <c r="C53" s="10">
        <v>49</v>
      </c>
      <c r="D53" s="17" t="s">
        <v>24</v>
      </c>
      <c r="E53" s="21" t="s">
        <v>139</v>
      </c>
      <c r="F53" s="21" t="s">
        <v>68</v>
      </c>
      <c r="G53" s="20"/>
      <c r="H53" s="20">
        <v>0.8</v>
      </c>
      <c r="I53" s="28">
        <f t="shared" si="0"/>
        <v>0.8</v>
      </c>
      <c r="J53" s="20">
        <v>0.8</v>
      </c>
      <c r="K53" s="25">
        <f t="shared" si="5"/>
        <v>1</v>
      </c>
      <c r="L53" s="29">
        <f t="shared" si="6"/>
        <v>20</v>
      </c>
      <c r="M53" s="29">
        <v>20</v>
      </c>
      <c r="N53" s="30">
        <v>20</v>
      </c>
      <c r="O53" s="30">
        <v>30</v>
      </c>
      <c r="P53" s="30">
        <v>10</v>
      </c>
      <c r="Q53" s="39">
        <f t="shared" si="7"/>
        <v>100</v>
      </c>
      <c r="R53" s="40" t="s">
        <v>43</v>
      </c>
    </row>
    <row r="54" ht="25" customHeight="1" spans="1:18">
      <c r="A54" s="10">
        <v>67</v>
      </c>
      <c r="B54" s="11" t="s">
        <v>23</v>
      </c>
      <c r="C54" s="10">
        <v>50</v>
      </c>
      <c r="D54" s="17" t="s">
        <v>24</v>
      </c>
      <c r="E54" s="21" t="s">
        <v>140</v>
      </c>
      <c r="F54" s="21" t="s">
        <v>33</v>
      </c>
      <c r="G54" s="20"/>
      <c r="H54" s="20">
        <v>1151.3351</v>
      </c>
      <c r="I54" s="28">
        <f t="shared" si="0"/>
        <v>1151.3351</v>
      </c>
      <c r="J54" s="20">
        <v>1151.3351</v>
      </c>
      <c r="K54" s="25">
        <f t="shared" si="5"/>
        <v>1</v>
      </c>
      <c r="L54" s="29">
        <f t="shared" si="6"/>
        <v>20</v>
      </c>
      <c r="M54" s="29">
        <v>20</v>
      </c>
      <c r="N54" s="30">
        <v>19.5</v>
      </c>
      <c r="O54" s="30">
        <v>30</v>
      </c>
      <c r="P54" s="30">
        <v>10</v>
      </c>
      <c r="Q54" s="39">
        <f t="shared" si="7"/>
        <v>99.5</v>
      </c>
      <c r="R54" s="40" t="s">
        <v>43</v>
      </c>
    </row>
    <row r="55" ht="25" customHeight="1" spans="1:18">
      <c r="A55" s="10">
        <v>67</v>
      </c>
      <c r="B55" s="11" t="s">
        <v>23</v>
      </c>
      <c r="C55" s="10">
        <v>51</v>
      </c>
      <c r="D55" s="17" t="s">
        <v>24</v>
      </c>
      <c r="E55" s="21" t="s">
        <v>141</v>
      </c>
      <c r="F55" s="21" t="s">
        <v>57</v>
      </c>
      <c r="G55" s="20"/>
      <c r="H55" s="20">
        <v>10</v>
      </c>
      <c r="I55" s="28">
        <f t="shared" si="0"/>
        <v>10</v>
      </c>
      <c r="J55" s="20">
        <v>2.852676</v>
      </c>
      <c r="K55" s="25">
        <f t="shared" si="5"/>
        <v>0.2852676</v>
      </c>
      <c r="L55" s="29">
        <f t="shared" si="6"/>
        <v>5.705352</v>
      </c>
      <c r="M55" s="29">
        <v>20</v>
      </c>
      <c r="N55" s="30">
        <v>20</v>
      </c>
      <c r="O55" s="30">
        <v>30</v>
      </c>
      <c r="P55" s="30">
        <v>10</v>
      </c>
      <c r="Q55" s="39">
        <f t="shared" si="7"/>
        <v>85.705352</v>
      </c>
      <c r="R55" s="44" t="s">
        <v>142</v>
      </c>
    </row>
    <row r="56" ht="25" customHeight="1" spans="1:18">
      <c r="A56" s="10">
        <v>67</v>
      </c>
      <c r="B56" s="11" t="s">
        <v>23</v>
      </c>
      <c r="C56" s="10">
        <v>52</v>
      </c>
      <c r="D56" s="17" t="s">
        <v>24</v>
      </c>
      <c r="E56" s="21" t="s">
        <v>143</v>
      </c>
      <c r="F56" s="22" t="s">
        <v>97</v>
      </c>
      <c r="G56" s="20"/>
      <c r="H56" s="20">
        <v>3.272</v>
      </c>
      <c r="I56" s="28">
        <f t="shared" si="0"/>
        <v>3.272</v>
      </c>
      <c r="J56" s="20">
        <v>3.272</v>
      </c>
      <c r="K56" s="25">
        <f t="shared" si="5"/>
        <v>1</v>
      </c>
      <c r="L56" s="29">
        <f t="shared" si="6"/>
        <v>20</v>
      </c>
      <c r="M56" s="29">
        <v>20</v>
      </c>
      <c r="N56" s="30">
        <v>20</v>
      </c>
      <c r="O56" s="30">
        <v>26</v>
      </c>
      <c r="P56" s="30">
        <v>10</v>
      </c>
      <c r="Q56" s="39">
        <f t="shared" si="7"/>
        <v>96</v>
      </c>
      <c r="R56" s="40" t="s">
        <v>43</v>
      </c>
    </row>
    <row r="57" ht="25" customHeight="1" spans="1:18">
      <c r="A57" s="10">
        <v>67</v>
      </c>
      <c r="B57" s="11" t="s">
        <v>23</v>
      </c>
      <c r="C57" s="10">
        <v>53</v>
      </c>
      <c r="D57" s="17" t="s">
        <v>24</v>
      </c>
      <c r="E57" s="21" t="s">
        <v>144</v>
      </c>
      <c r="F57" s="22" t="s">
        <v>68</v>
      </c>
      <c r="G57" s="20"/>
      <c r="H57" s="20">
        <v>0.96</v>
      </c>
      <c r="I57" s="28">
        <f t="shared" si="0"/>
        <v>0.96</v>
      </c>
      <c r="J57" s="20">
        <v>0.96</v>
      </c>
      <c r="K57" s="25">
        <f t="shared" si="5"/>
        <v>1</v>
      </c>
      <c r="L57" s="29">
        <f t="shared" si="6"/>
        <v>20</v>
      </c>
      <c r="M57" s="29">
        <v>20</v>
      </c>
      <c r="N57" s="30">
        <v>20</v>
      </c>
      <c r="O57" s="30">
        <v>30</v>
      </c>
      <c r="P57" s="30">
        <v>10</v>
      </c>
      <c r="Q57" s="39">
        <f t="shared" si="7"/>
        <v>100</v>
      </c>
      <c r="R57" s="40" t="s">
        <v>43</v>
      </c>
    </row>
    <row r="58" ht="25" customHeight="1" spans="1:18">
      <c r="A58" s="10">
        <v>67</v>
      </c>
      <c r="B58" s="11" t="s">
        <v>23</v>
      </c>
      <c r="C58" s="10">
        <v>54</v>
      </c>
      <c r="D58" s="17" t="s">
        <v>24</v>
      </c>
      <c r="E58" s="21" t="s">
        <v>145</v>
      </c>
      <c r="F58" s="21" t="s">
        <v>136</v>
      </c>
      <c r="G58" s="20"/>
      <c r="H58" s="20">
        <v>24</v>
      </c>
      <c r="I58" s="28">
        <f t="shared" si="0"/>
        <v>24</v>
      </c>
      <c r="J58" s="20">
        <v>5.037355</v>
      </c>
      <c r="K58" s="25">
        <f t="shared" si="5"/>
        <v>0.209889791666667</v>
      </c>
      <c r="L58" s="29">
        <f t="shared" si="6"/>
        <v>4.19779583333333</v>
      </c>
      <c r="M58" s="29">
        <v>20</v>
      </c>
      <c r="N58" s="30">
        <v>20</v>
      </c>
      <c r="O58" s="30">
        <v>30</v>
      </c>
      <c r="P58" s="30">
        <v>10</v>
      </c>
      <c r="Q58" s="39">
        <f t="shared" si="7"/>
        <v>84.1977958333333</v>
      </c>
      <c r="R58" s="40" t="s">
        <v>146</v>
      </c>
    </row>
    <row r="59" ht="25" customHeight="1" spans="1:18">
      <c r="A59" s="10">
        <v>67</v>
      </c>
      <c r="B59" s="11" t="s">
        <v>23</v>
      </c>
      <c r="C59" s="10">
        <v>55</v>
      </c>
      <c r="D59" s="17" t="s">
        <v>24</v>
      </c>
      <c r="E59" s="21" t="s">
        <v>147</v>
      </c>
      <c r="F59" s="21" t="s">
        <v>136</v>
      </c>
      <c r="G59" s="20"/>
      <c r="H59" s="20">
        <v>30</v>
      </c>
      <c r="I59" s="28">
        <f t="shared" si="0"/>
        <v>30</v>
      </c>
      <c r="J59" s="20">
        <v>13.113638</v>
      </c>
      <c r="K59" s="25">
        <f t="shared" si="5"/>
        <v>0.437121266666667</v>
      </c>
      <c r="L59" s="29">
        <f t="shared" si="6"/>
        <v>8.74242533333333</v>
      </c>
      <c r="M59" s="29">
        <v>20</v>
      </c>
      <c r="N59" s="30">
        <v>20</v>
      </c>
      <c r="O59" s="30">
        <v>30</v>
      </c>
      <c r="P59" s="30">
        <v>10</v>
      </c>
      <c r="Q59" s="39">
        <f t="shared" si="7"/>
        <v>88.7424253333333</v>
      </c>
      <c r="R59" s="40" t="s">
        <v>146</v>
      </c>
    </row>
    <row r="60" ht="25" customHeight="1" spans="1:18">
      <c r="A60" s="10">
        <v>67</v>
      </c>
      <c r="B60" s="11" t="s">
        <v>23</v>
      </c>
      <c r="C60" s="10">
        <v>56</v>
      </c>
      <c r="D60" s="17" t="s">
        <v>24</v>
      </c>
      <c r="E60" s="21" t="s">
        <v>148</v>
      </c>
      <c r="F60" s="21"/>
      <c r="G60" s="20"/>
      <c r="H60" s="20">
        <v>1381.859426</v>
      </c>
      <c r="I60" s="28">
        <f t="shared" si="0"/>
        <v>1381.859426</v>
      </c>
      <c r="J60" s="20">
        <v>1365.472984</v>
      </c>
      <c r="K60" s="25">
        <f t="shared" si="5"/>
        <v>0.988141744600293</v>
      </c>
      <c r="L60" s="29">
        <f t="shared" si="6"/>
        <v>19.7628348920059</v>
      </c>
      <c r="M60" s="29">
        <v>20</v>
      </c>
      <c r="N60" s="30">
        <v>20</v>
      </c>
      <c r="O60" s="30">
        <v>30</v>
      </c>
      <c r="P60" s="30">
        <v>10</v>
      </c>
      <c r="Q60" s="39">
        <f t="shared" si="7"/>
        <v>99.7628348920059</v>
      </c>
      <c r="R60" s="40" t="s">
        <v>43</v>
      </c>
    </row>
    <row r="61" ht="25" customHeight="1" spans="1:18">
      <c r="A61" s="10">
        <v>67</v>
      </c>
      <c r="B61" s="11" t="s">
        <v>23</v>
      </c>
      <c r="C61" s="10">
        <v>57</v>
      </c>
      <c r="D61" s="17" t="s">
        <v>24</v>
      </c>
      <c r="E61" s="21" t="s">
        <v>149</v>
      </c>
      <c r="F61" s="21" t="s">
        <v>136</v>
      </c>
      <c r="G61" s="20"/>
      <c r="H61" s="20">
        <v>1827.4468</v>
      </c>
      <c r="I61" s="28">
        <f t="shared" si="0"/>
        <v>1827.4468</v>
      </c>
      <c r="J61" s="20">
        <v>1650.776392</v>
      </c>
      <c r="K61" s="25">
        <f t="shared" si="5"/>
        <v>0.903323911809635</v>
      </c>
      <c r="L61" s="29">
        <f t="shared" si="6"/>
        <v>18.0664782361927</v>
      </c>
      <c r="M61" s="29">
        <v>20</v>
      </c>
      <c r="N61" s="30">
        <v>20</v>
      </c>
      <c r="O61" s="30">
        <v>30</v>
      </c>
      <c r="P61" s="30">
        <v>10</v>
      </c>
      <c r="Q61" s="39">
        <f t="shared" si="7"/>
        <v>98.0664782361927</v>
      </c>
      <c r="R61" s="40" t="s">
        <v>43</v>
      </c>
    </row>
    <row r="62" ht="25" customHeight="1" spans="1:18">
      <c r="A62" s="10">
        <v>67</v>
      </c>
      <c r="B62" s="11" t="s">
        <v>23</v>
      </c>
      <c r="C62" s="10">
        <v>58</v>
      </c>
      <c r="D62" s="17" t="s">
        <v>24</v>
      </c>
      <c r="E62" s="21" t="s">
        <v>150</v>
      </c>
      <c r="F62" s="21" t="s">
        <v>136</v>
      </c>
      <c r="G62" s="20"/>
      <c r="H62" s="20">
        <v>110</v>
      </c>
      <c r="I62" s="28">
        <f t="shared" si="0"/>
        <v>110</v>
      </c>
      <c r="J62" s="20">
        <v>55.393455</v>
      </c>
      <c r="K62" s="25">
        <f t="shared" si="5"/>
        <v>0.503576863636364</v>
      </c>
      <c r="L62" s="29">
        <f t="shared" si="6"/>
        <v>10.0715372727273</v>
      </c>
      <c r="M62" s="29">
        <v>20</v>
      </c>
      <c r="N62" s="30">
        <v>20</v>
      </c>
      <c r="O62" s="30">
        <v>30</v>
      </c>
      <c r="P62" s="30">
        <v>10</v>
      </c>
      <c r="Q62" s="39">
        <f t="shared" si="7"/>
        <v>90.0715372727273</v>
      </c>
      <c r="R62" s="40" t="s">
        <v>146</v>
      </c>
    </row>
    <row r="63" ht="25" customHeight="1" spans="1:18">
      <c r="A63" s="10">
        <v>67</v>
      </c>
      <c r="B63" s="11" t="s">
        <v>23</v>
      </c>
      <c r="C63" s="10">
        <v>59</v>
      </c>
      <c r="D63" s="17" t="s">
        <v>24</v>
      </c>
      <c r="E63" s="21" t="s">
        <v>151</v>
      </c>
      <c r="F63" s="22" t="s">
        <v>65</v>
      </c>
      <c r="G63" s="20"/>
      <c r="H63" s="20">
        <v>4970</v>
      </c>
      <c r="I63" s="28">
        <f t="shared" si="0"/>
        <v>4970</v>
      </c>
      <c r="J63" s="20">
        <v>4970</v>
      </c>
      <c r="K63" s="25">
        <f t="shared" si="5"/>
        <v>1</v>
      </c>
      <c r="L63" s="29">
        <f t="shared" si="6"/>
        <v>20</v>
      </c>
      <c r="M63" s="29">
        <v>20</v>
      </c>
      <c r="N63" s="30">
        <v>20</v>
      </c>
      <c r="O63" s="30">
        <v>30</v>
      </c>
      <c r="P63" s="30">
        <v>10</v>
      </c>
      <c r="Q63" s="39">
        <f t="shared" si="7"/>
        <v>100</v>
      </c>
      <c r="R63" s="40" t="s">
        <v>43</v>
      </c>
    </row>
    <row r="64" ht="25" customHeight="1" spans="1:18">
      <c r="A64" s="10">
        <v>67</v>
      </c>
      <c r="B64" s="11" t="s">
        <v>23</v>
      </c>
      <c r="C64" s="10">
        <v>60</v>
      </c>
      <c r="D64" s="17" t="s">
        <v>24</v>
      </c>
      <c r="E64" s="21" t="s">
        <v>152</v>
      </c>
      <c r="F64" s="24" t="s">
        <v>153</v>
      </c>
      <c r="G64" s="20"/>
      <c r="H64" s="20">
        <v>408.974388</v>
      </c>
      <c r="I64" s="28">
        <f t="shared" si="0"/>
        <v>408.974388</v>
      </c>
      <c r="J64" s="20">
        <v>408.974388</v>
      </c>
      <c r="K64" s="25">
        <f t="shared" si="5"/>
        <v>1</v>
      </c>
      <c r="L64" s="29">
        <f t="shared" si="6"/>
        <v>20</v>
      </c>
      <c r="M64" s="29">
        <v>20</v>
      </c>
      <c r="N64" s="30">
        <v>16.85</v>
      </c>
      <c r="O64" s="30">
        <v>27</v>
      </c>
      <c r="P64" s="30">
        <v>9</v>
      </c>
      <c r="Q64" s="39">
        <f t="shared" si="7"/>
        <v>92.85</v>
      </c>
      <c r="R64" s="18" t="s">
        <v>154</v>
      </c>
    </row>
    <row r="65" ht="25" customHeight="1" spans="1:18">
      <c r="A65" s="10">
        <v>67</v>
      </c>
      <c r="B65" s="11" t="s">
        <v>23</v>
      </c>
      <c r="C65" s="10">
        <v>61</v>
      </c>
      <c r="D65" s="17" t="s">
        <v>24</v>
      </c>
      <c r="E65" s="21" t="s">
        <v>155</v>
      </c>
      <c r="F65" s="21" t="s">
        <v>153</v>
      </c>
      <c r="G65" s="20"/>
      <c r="H65" s="20">
        <v>1014</v>
      </c>
      <c r="I65" s="28">
        <f t="shared" si="0"/>
        <v>1014</v>
      </c>
      <c r="J65" s="20">
        <v>1014</v>
      </c>
      <c r="K65" s="25">
        <f t="shared" si="5"/>
        <v>1</v>
      </c>
      <c r="L65" s="29">
        <f t="shared" si="6"/>
        <v>20</v>
      </c>
      <c r="M65" s="29">
        <v>20</v>
      </c>
      <c r="N65" s="30">
        <v>20</v>
      </c>
      <c r="O65" s="30">
        <v>30</v>
      </c>
      <c r="P65" s="30">
        <v>10</v>
      </c>
      <c r="Q65" s="39">
        <f t="shared" si="7"/>
        <v>100</v>
      </c>
      <c r="R65" s="40" t="s">
        <v>43</v>
      </c>
    </row>
    <row r="66" ht="25" customHeight="1" spans="1:18">
      <c r="A66" s="10">
        <v>67</v>
      </c>
      <c r="B66" s="11" t="s">
        <v>23</v>
      </c>
      <c r="C66" s="10">
        <v>62</v>
      </c>
      <c r="D66" s="17" t="s">
        <v>24</v>
      </c>
      <c r="E66" s="21" t="s">
        <v>156</v>
      </c>
      <c r="F66" s="22" t="s">
        <v>104</v>
      </c>
      <c r="G66" s="20"/>
      <c r="H66" s="20">
        <v>1.76</v>
      </c>
      <c r="I66" s="28">
        <f t="shared" si="0"/>
        <v>1.76</v>
      </c>
      <c r="J66" s="20">
        <v>1.76</v>
      </c>
      <c r="K66" s="25">
        <f t="shared" si="5"/>
        <v>1</v>
      </c>
      <c r="L66" s="29">
        <f t="shared" si="6"/>
        <v>20</v>
      </c>
      <c r="M66" s="29">
        <v>20</v>
      </c>
      <c r="N66" s="30">
        <v>20</v>
      </c>
      <c r="O66" s="30">
        <v>30</v>
      </c>
      <c r="P66" s="30">
        <v>10</v>
      </c>
      <c r="Q66" s="39">
        <f t="shared" si="7"/>
        <v>100</v>
      </c>
      <c r="R66" s="40" t="s">
        <v>43</v>
      </c>
    </row>
  </sheetData>
  <mergeCells count="15">
    <mergeCell ref="A1:R1"/>
    <mergeCell ref="A2:D2"/>
    <mergeCell ref="G2:H2"/>
    <mergeCell ref="I2:J2"/>
    <mergeCell ref="G3:I3"/>
    <mergeCell ref="L3:Q3"/>
    <mergeCell ref="A3:A4"/>
    <mergeCell ref="B3:B4"/>
    <mergeCell ref="C3:C4"/>
    <mergeCell ref="D3:D4"/>
    <mergeCell ref="E3:E4"/>
    <mergeCell ref="F3:F4"/>
    <mergeCell ref="J3:J4"/>
    <mergeCell ref="K3:K4"/>
    <mergeCell ref="R3:R4"/>
  </mergeCells>
  <pageMargins left="0.75" right="0.75" top="1" bottom="1" header="0.5" footer="0.5"/>
  <pageSetup paperSize="9" scale="5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部门整体统计表</vt:lpstr>
      <vt:lpstr>项目自评汇总表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张露</cp:lastModifiedBy>
  <dcterms:created xsi:type="dcterms:W3CDTF">2022-01-13T09:26:00Z</dcterms:created>
  <dcterms:modified xsi:type="dcterms:W3CDTF">2024-05-21T08:42:19Z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C6C6557410AF486BA40C44824D258498_13</vt:lpwstr>
  </property>
  <property fmtid="{D5CDD505-2E9C-101B-9397-08002B2CF9AE}" pid="3" name="KSOProductBuildVer">
    <vt:lpwstr>2052-12.1.0.16729</vt:lpwstr>
  </property>
</Properties>
</file>