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附件5项目自评汇总表" sheetId="1" r:id="rId1"/>
  </sheets>
  <definedNames>
    <definedName name="_xlnm._FilterDatabase" localSheetId="0" hidden="1">附件5项目自评汇总表!$A$4:$P$39</definedName>
    <definedName name="_xlnm.Print_Titles" localSheetId="0">附件5项目自评汇总表!$3:$4</definedName>
    <definedName name="_xlnm.Print_Area" localSheetId="0">附件5项目自评汇总表!$A$1:$O$39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<sst xmlns="http://schemas.openxmlformats.org/spreadsheetml/2006/main" count="135" uniqueCount="95">
  <si>
    <t>2025年度区文旅局部门项目绩效自评情况汇总表</t>
  </si>
  <si>
    <t>填表人：高欢</t>
  </si>
  <si>
    <t>联系电话：83893990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</si>
  <si>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</si>
  <si>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</si>
  <si>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</si>
  <si>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</si>
  <si>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</si>
  <si>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</si>
  <si>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</si>
  <si>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</si>
  <si>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</si>
  <si>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文件号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</si>
  <si>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</si>
  <si>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</si>
  <si>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</si>
  <si>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</si>
  <si>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</si>
  <si>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</si>
  <si>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</si>
  <si>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</si>
  <si>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</si>
  <si>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区文化和旅游局</t>
  </si>
  <si>
    <t>党建</t>
  </si>
  <si>
    <t>办公室</t>
  </si>
  <si>
    <t>编外辅助用工</t>
  </si>
  <si>
    <t>履职工作经费</t>
  </si>
  <si>
    <t>区文旅局公共文化服务项目经费</t>
  </si>
  <si>
    <t>文旅科</t>
  </si>
  <si>
    <t>区文旅局旅游发展资金</t>
  </si>
  <si>
    <t>区文旅局全民健身经费</t>
  </si>
  <si>
    <t>体育科</t>
  </si>
  <si>
    <t>区文旅局赛马赛事经费</t>
  </si>
  <si>
    <t>赛马办</t>
  </si>
  <si>
    <t>财政资金紧张，未能及时支付</t>
  </si>
  <si>
    <t>区文旅局执法大队工作经费</t>
  </si>
  <si>
    <t>执法队</t>
  </si>
  <si>
    <t>体彩公益金（市运会承办）</t>
  </si>
  <si>
    <t>武财教〔2025〕157号</t>
  </si>
  <si>
    <t>体彩公益金（全民健身公益服务）</t>
  </si>
  <si>
    <t>武财教〔2025〕320号</t>
  </si>
  <si>
    <t>省级体育事业发展专项（省运会乒乓球比赛）</t>
  </si>
  <si>
    <t>已通过其他渠道给予五环体育中心场馆赛事活动补助</t>
  </si>
  <si>
    <t>武财教〔2024〕343号</t>
  </si>
  <si>
    <t>省级体育事业发展专项（场馆促销费）</t>
  </si>
  <si>
    <t>于2026年1月执行完毕</t>
  </si>
  <si>
    <t>武财教〔2025〕396号</t>
  </si>
  <si>
    <t>全民健身（体育公用及公益服务）</t>
  </si>
  <si>
    <t>武财教〔2024〕405号</t>
  </si>
  <si>
    <t>全运会群众比赛足球项目赛事信号制作经费</t>
  </si>
  <si>
    <t>执行方未能提供相关付款依据，款项未能及时支付</t>
  </si>
  <si>
    <t>武财教〔2025〕519号</t>
  </si>
  <si>
    <t>2024年上半年体彩公益金市县分成资金</t>
  </si>
  <si>
    <t>武财教〔2024〕554号</t>
  </si>
  <si>
    <t>体彩公益金</t>
  </si>
  <si>
    <t>武财教〔2023〕788号</t>
  </si>
  <si>
    <t>全民健身-全民健身服务</t>
  </si>
  <si>
    <t>已通过其他资金渠道执行完毕</t>
  </si>
  <si>
    <t>武财教〔2024〕953号</t>
  </si>
  <si>
    <t>2024年第二批体育彩票公益金市县分成资金</t>
  </si>
  <si>
    <t>相关活动开展较晚导致未能及时支付</t>
  </si>
  <si>
    <t>武财教〔2024〕955号</t>
  </si>
  <si>
    <t>2025年第二批全民健身项目经费</t>
  </si>
  <si>
    <t>该资金于2025年12月下达</t>
  </si>
  <si>
    <t>武财教〔2025〕1054/1055号</t>
  </si>
  <si>
    <t>2025年公共体育场馆向社会免费或低收费开放补助</t>
  </si>
  <si>
    <t>武财教〔2025〕16/508号</t>
  </si>
  <si>
    <t>体彩公益金（承办第十五届全运会裙子体育项目预赛）</t>
  </si>
  <si>
    <t>武财教〔2025〕136号</t>
  </si>
  <si>
    <t>2024年中央支出地方公共文化服务体系建设资金</t>
  </si>
  <si>
    <t>武财教〔2024〕724号</t>
  </si>
  <si>
    <t>2025年省级公共文化服务体系建设补助资金</t>
  </si>
  <si>
    <t>武财教〔2025〕374号</t>
  </si>
  <si>
    <t>2025年市级公共文化项目补助资金</t>
  </si>
  <si>
    <t>武财教〔2025〕488号</t>
  </si>
  <si>
    <t>2025年中央支持地方免费开放补助资金</t>
  </si>
  <si>
    <t>武财教〔2025〕576号</t>
  </si>
  <si>
    <t>群众文化项目资金</t>
  </si>
  <si>
    <t>武财教〔2024〕515号</t>
  </si>
  <si>
    <t>2025年中央支持公共文化服务服务体系建设补助资金</t>
  </si>
  <si>
    <t>武财教〔2025〕515/374号</t>
  </si>
  <si>
    <t>2024年中央支持公共文化服务服务体系建设补助资金</t>
  </si>
  <si>
    <t>武财教〔2024〕79号</t>
  </si>
  <si>
    <t>临空港文化中心运营经费</t>
  </si>
  <si>
    <t>2025年武汉文旅惠民券补助资金</t>
  </si>
  <si>
    <t>武财教〔2025〕655号</t>
  </si>
  <si>
    <t>文化和旅游产业高质量发展第二批奖补资金</t>
  </si>
  <si>
    <t>武财教〔2025〕748号</t>
  </si>
  <si>
    <t>旅游行业升级配套政策扶持资金</t>
  </si>
  <si>
    <t>武财教〔2024〕808号</t>
  </si>
  <si>
    <t>武财教〔2024〕1073</t>
  </si>
  <si>
    <t>文旅产业高质量发展奖补资金</t>
  </si>
  <si>
    <t>武财教〔2025〕666号</t>
  </si>
  <si>
    <t>知音湖北欢喜过年惠民券补助资金</t>
  </si>
  <si>
    <t>武财教〔2025〕78号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</si>
</sst>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5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3" applyNumberFormat="1" applyBorder="1">
      <alignment vertical="center"/>
    </xf>
    <xf numFmtId="43" fontId="0" fillId="0" borderId="1" xfId="3" applyNumberFormat="1" applyBorder="1">
      <alignment vertical="center"/>
    </xf>
    <xf numFmtId="43" fontId="0" fillId="0" borderId="3" xfId="3" applyNumberFormat="1" applyBorder="1">
      <alignment vertical="center"/>
    </xf>
    <xf numFmtId="43" fontId="0" fillId="0" borderId="3" xfId="3" applyNumberFormat="1" applyFill="1" applyBorder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view="pageBreakPreview" zoomScaleNormal="100" workbookViewId="0">
      <selection activeCell="E2" sqref="E2:G2"/>
    </sheetView>
  </sheetViews>
  <sheetFormatPr defaultColWidth="9" defaultRowHeight="14.25"/>
  <cols>
    <col min="1" max="1" width="3.75" customWidth="1"/>
    <col min="2" max="2" width="14.75" customWidth="1"/>
    <col min="3" max="3" width="34" style="4" customWidth="1"/>
    <col min="5" max="5" width="8.875" customWidth="1"/>
    <col min="6" max="6" width="11" customWidth="1"/>
    <col min="7" max="7" width="6.875" customWidth="1"/>
    <col min="8" max="8" width="7.625" customWidth="1"/>
    <col min="9" max="9" width="12.625" style="5"/>
    <col min="13" max="13" width="11.25" customWidth="1"/>
    <col min="14" max="14" width="6.125" customWidth="1"/>
    <col min="15" max="15" width="27" style="4" customWidth="1"/>
    <col min="16" max="16" width="16.875" customWidth="1"/>
  </cols>
  <sheetData>
    <row r="1" ht="57" customHeight="1" spans="1:15">
      <c r="A1" s="6" t="s">
        <v>0</v>
      </c>
      <c r="B1" s="6"/>
      <c r="C1" s="7"/>
      <c r="D1" s="7"/>
      <c r="E1" s="7"/>
      <c r="F1" s="7"/>
      <c r="G1" s="7"/>
      <c r="H1" s="7"/>
      <c r="I1" s="24"/>
      <c r="J1" s="7"/>
      <c r="K1" s="7"/>
      <c r="L1" s="7"/>
      <c r="M1" s="7"/>
      <c r="N1" s="7"/>
      <c r="O1" s="7"/>
    </row>
    <row r="2" s="1" customFormat="1" ht="24.95" customHeight="1" spans="1:15">
      <c r="A2" s="8" t="s">
        <v>1</v>
      </c>
      <c r="B2" s="8"/>
      <c r="C2" s="8"/>
      <c r="D2" s="8"/>
      <c r="E2" s="17" t="s">
        <v>2</v>
      </c>
      <c r="F2" s="17"/>
      <c r="G2" s="17"/>
      <c r="H2" s="8"/>
      <c r="I2" s="25"/>
      <c r="J2" s="8"/>
      <c r="K2" s="8"/>
      <c r="L2" s="8"/>
      <c r="M2" s="8"/>
      <c r="N2" s="8"/>
      <c r="O2" s="8" t="s">
        <v>3</v>
      </c>
    </row>
    <row r="3" s="2" customFormat="1" ht="18.95" customHeight="1" spans="1:16">
      <c r="A3" s="9" t="s">
        <v>4</v>
      </c>
      <c r="B3" s="9" t="s">
        <v>5</v>
      </c>
      <c r="C3" s="9" t="s">
        <v>6</v>
      </c>
      <c r="D3" s="9" t="s">
        <v>7</v>
      </c>
      <c r="E3" s="18" t="s">
        <v>8</v>
      </c>
      <c r="F3" s="18"/>
      <c r="G3" s="18"/>
      <c r="H3" s="9" t="s">
        <v>9</v>
      </c>
      <c r="I3" s="26" t="s">
        <v>10</v>
      </c>
      <c r="J3" s="27"/>
      <c r="K3" s="27"/>
      <c r="L3" s="27"/>
      <c r="M3" s="27"/>
      <c r="N3" s="33"/>
      <c r="O3" s="9" t="s">
        <v>11</v>
      </c>
      <c r="P3" s="34" t="s">
        <v>12</v>
      </c>
    </row>
    <row r="4" s="2" customFormat="1" ht="30" customHeight="1" spans="1:16">
      <c r="A4" s="10"/>
      <c r="B4" s="10"/>
      <c r="C4" s="10"/>
      <c r="D4" s="10"/>
      <c r="E4" s="10" t="s">
        <v>13</v>
      </c>
      <c r="F4" s="10" t="s">
        <v>14</v>
      </c>
      <c r="G4" s="10" t="s">
        <v>15</v>
      </c>
      <c r="H4" s="10"/>
      <c r="I4" s="28" t="s">
        <v>16</v>
      </c>
      <c r="J4" s="18" t="s">
        <v>17</v>
      </c>
      <c r="K4" s="18" t="s">
        <v>18</v>
      </c>
      <c r="L4" s="18" t="s">
        <v>19</v>
      </c>
      <c r="M4" s="18" t="s">
        <v>20</v>
      </c>
      <c r="N4" s="18" t="s">
        <v>21</v>
      </c>
      <c r="O4" s="10"/>
      <c r="P4" s="35"/>
    </row>
    <row r="5" ht="21" customHeight="1" spans="1:16">
      <c r="A5" s="11">
        <v>1</v>
      </c>
      <c r="B5" s="12" t="s">
        <v>22</v>
      </c>
      <c r="C5" s="13" t="s">
        <v>23</v>
      </c>
      <c r="D5" s="11" t="s">
        <v>24</v>
      </c>
      <c r="E5" s="19">
        <v>1.34</v>
      </c>
      <c r="F5" s="11"/>
      <c r="G5" s="11">
        <f>F5+E5</f>
        <v>1.34</v>
      </c>
      <c r="H5" s="11">
        <v>0.81</v>
      </c>
      <c r="I5" s="29">
        <v>12</v>
      </c>
      <c r="J5" s="11"/>
      <c r="K5" s="11"/>
      <c r="L5" s="11"/>
      <c r="M5" s="11"/>
      <c r="N5" s="11">
        <f>SUM(I5:M5)</f>
        <v>12</v>
      </c>
      <c r="O5" s="15"/>
      <c r="P5" s="11"/>
    </row>
    <row r="6" ht="21" customHeight="1" spans="1:16">
      <c r="A6" s="11">
        <v>2</v>
      </c>
      <c r="B6" s="12"/>
      <c r="C6" s="13" t="s">
        <v>25</v>
      </c>
      <c r="D6" s="11" t="s">
        <v>24</v>
      </c>
      <c r="E6" s="19">
        <v>185</v>
      </c>
      <c r="F6" s="11"/>
      <c r="G6" s="11">
        <f>F6+E6</f>
        <v>185</v>
      </c>
      <c r="H6" s="11">
        <v>172.58</v>
      </c>
      <c r="I6" s="29">
        <v>18.6</v>
      </c>
      <c r="J6" s="14">
        <v>20</v>
      </c>
      <c r="K6" s="14">
        <v>20</v>
      </c>
      <c r="L6" s="14">
        <v>30</v>
      </c>
      <c r="M6" s="14">
        <v>10</v>
      </c>
      <c r="N6" s="11">
        <f>SUM(I6:M6)</f>
        <v>98.6</v>
      </c>
      <c r="O6" s="15"/>
      <c r="P6" s="11"/>
    </row>
    <row r="7" ht="21" customHeight="1" spans="1:16">
      <c r="A7" s="11">
        <v>3</v>
      </c>
      <c r="B7" s="12"/>
      <c r="C7" s="13" t="s">
        <v>26</v>
      </c>
      <c r="D7" s="11" t="s">
        <v>24</v>
      </c>
      <c r="E7" s="19">
        <v>43.5</v>
      </c>
      <c r="F7" s="11"/>
      <c r="G7" s="11">
        <f t="shared" ref="G7:G34" si="0">F7+E7</f>
        <v>43.5</v>
      </c>
      <c r="H7" s="11">
        <v>10</v>
      </c>
      <c r="I7" s="29">
        <v>4.6</v>
      </c>
      <c r="J7" s="14">
        <v>20</v>
      </c>
      <c r="K7" s="14">
        <v>20</v>
      </c>
      <c r="L7" s="14">
        <v>30</v>
      </c>
      <c r="M7" s="14">
        <v>10</v>
      </c>
      <c r="N7" s="11">
        <f t="shared" ref="N7:N46" si="1">SUM(I7:M7)</f>
        <v>84.6</v>
      </c>
      <c r="O7" s="15"/>
      <c r="P7" s="11"/>
    </row>
    <row r="8" ht="21" customHeight="1" spans="1:16">
      <c r="A8" s="11">
        <v>4</v>
      </c>
      <c r="B8" s="12"/>
      <c r="C8" s="13" t="s">
        <v>27</v>
      </c>
      <c r="D8" s="11" t="s">
        <v>28</v>
      </c>
      <c r="E8" s="19">
        <v>95.6</v>
      </c>
      <c r="F8" s="11">
        <v>-57.6</v>
      </c>
      <c r="G8" s="11">
        <f t="shared" si="0"/>
        <v>38</v>
      </c>
      <c r="H8" s="11">
        <v>38</v>
      </c>
      <c r="I8" s="29">
        <f>H8/G8*20</f>
        <v>20</v>
      </c>
      <c r="J8" s="11"/>
      <c r="K8" s="11"/>
      <c r="L8" s="11"/>
      <c r="M8" s="11"/>
      <c r="N8" s="11">
        <f t="shared" si="1"/>
        <v>20</v>
      </c>
      <c r="O8" s="15"/>
      <c r="P8" s="11"/>
    </row>
    <row r="9" ht="21" customHeight="1" spans="1:16">
      <c r="A9" s="11">
        <v>5</v>
      </c>
      <c r="B9" s="12"/>
      <c r="C9" s="13" t="s">
        <v>29</v>
      </c>
      <c r="D9" s="11" t="s">
        <v>28</v>
      </c>
      <c r="E9" s="19">
        <v>56.25</v>
      </c>
      <c r="F9" s="11"/>
      <c r="G9" s="11">
        <f t="shared" si="0"/>
        <v>56.25</v>
      </c>
      <c r="H9" s="11">
        <v>40.95</v>
      </c>
      <c r="I9" s="29">
        <f>H9/G9*20</f>
        <v>14.56</v>
      </c>
      <c r="J9" s="14">
        <v>20</v>
      </c>
      <c r="K9" s="14">
        <v>20</v>
      </c>
      <c r="L9" s="14">
        <v>30</v>
      </c>
      <c r="M9" s="14">
        <v>10</v>
      </c>
      <c r="N9" s="11">
        <f t="shared" si="1"/>
        <v>94.56</v>
      </c>
      <c r="O9" s="15"/>
      <c r="P9" s="11"/>
    </row>
    <row r="10" ht="21" customHeight="1" spans="1:16">
      <c r="A10" s="11">
        <v>6</v>
      </c>
      <c r="B10" s="12"/>
      <c r="C10" s="13" t="s">
        <v>30</v>
      </c>
      <c r="D10" s="14" t="s">
        <v>31</v>
      </c>
      <c r="E10" s="20">
        <v>79</v>
      </c>
      <c r="F10" s="14">
        <f>3592.33+43.8+127.7</f>
        <v>3763.83</v>
      </c>
      <c r="G10" s="14">
        <f t="shared" si="0"/>
        <v>3842.83</v>
      </c>
      <c r="H10" s="14">
        <f>0.24+3592.33+43.8+127.1</f>
        <v>3763.47</v>
      </c>
      <c r="I10" s="30">
        <f>H10/G10*20</f>
        <v>19.5869710603904</v>
      </c>
      <c r="J10" s="14">
        <v>20</v>
      </c>
      <c r="K10" s="14">
        <v>20</v>
      </c>
      <c r="L10" s="14">
        <v>30</v>
      </c>
      <c r="M10" s="14">
        <v>10</v>
      </c>
      <c r="N10" s="14">
        <f t="shared" si="1"/>
        <v>99.5869710603904</v>
      </c>
      <c r="O10" s="36"/>
      <c r="P10" s="11"/>
    </row>
    <row r="11" ht="21" customHeight="1" spans="1:16">
      <c r="A11" s="11">
        <v>7</v>
      </c>
      <c r="B11" s="12"/>
      <c r="C11" s="13" t="s">
        <v>32</v>
      </c>
      <c r="D11" s="11" t="s">
        <v>33</v>
      </c>
      <c r="E11" s="21">
        <v>2</v>
      </c>
      <c r="F11" s="11"/>
      <c r="G11" s="11">
        <f t="shared" si="0"/>
        <v>2</v>
      </c>
      <c r="H11" s="11">
        <v>1.2</v>
      </c>
      <c r="I11" s="31">
        <f t="shared" ref="I11:I37" si="2">H11/G11*20</f>
        <v>12</v>
      </c>
      <c r="J11" s="11">
        <v>20</v>
      </c>
      <c r="K11" s="11">
        <v>20</v>
      </c>
      <c r="L11" s="11">
        <v>30</v>
      </c>
      <c r="M11" s="11">
        <v>10</v>
      </c>
      <c r="N11" s="11">
        <f t="shared" si="1"/>
        <v>92</v>
      </c>
      <c r="O11" s="15" t="s">
        <v>34</v>
      </c>
      <c r="P11" s="11"/>
    </row>
    <row r="12" ht="21" customHeight="1" spans="1:16">
      <c r="A12" s="11">
        <v>8</v>
      </c>
      <c r="B12" s="12"/>
      <c r="C12" s="13" t="s">
        <v>35</v>
      </c>
      <c r="D12" s="11" t="s">
        <v>36</v>
      </c>
      <c r="E12" s="21">
        <v>43</v>
      </c>
      <c r="F12" s="11"/>
      <c r="G12" s="11">
        <f t="shared" si="0"/>
        <v>43</v>
      </c>
      <c r="H12" s="22">
        <v>34.18</v>
      </c>
      <c r="I12" s="31">
        <f t="shared" si="2"/>
        <v>15.8976744186046</v>
      </c>
      <c r="J12" s="11">
        <v>20</v>
      </c>
      <c r="K12" s="11">
        <v>20</v>
      </c>
      <c r="L12" s="11">
        <v>30</v>
      </c>
      <c r="M12" s="11">
        <v>10</v>
      </c>
      <c r="N12" s="11">
        <f t="shared" si="1"/>
        <v>95.8976744186047</v>
      </c>
      <c r="O12" s="15"/>
      <c r="P12" s="11"/>
    </row>
    <row r="13" ht="21" customHeight="1" spans="1:16">
      <c r="A13" s="11">
        <v>9</v>
      </c>
      <c r="B13" s="12"/>
      <c r="C13" s="15" t="s">
        <v>37</v>
      </c>
      <c r="D13" s="11" t="s">
        <v>31</v>
      </c>
      <c r="E13" s="11"/>
      <c r="F13" s="11">
        <v>29.6</v>
      </c>
      <c r="G13" s="11">
        <f t="shared" si="0"/>
        <v>29.6</v>
      </c>
      <c r="H13" s="11">
        <v>29.6</v>
      </c>
      <c r="I13" s="31">
        <f t="shared" si="2"/>
        <v>20</v>
      </c>
      <c r="J13" s="11">
        <v>20</v>
      </c>
      <c r="K13" s="11">
        <v>20</v>
      </c>
      <c r="L13" s="11">
        <v>30</v>
      </c>
      <c r="M13" s="11">
        <v>10</v>
      </c>
      <c r="N13" s="11">
        <f t="shared" si="1"/>
        <v>100</v>
      </c>
      <c r="O13" s="15"/>
      <c r="P13" s="37" t="s">
        <v>38</v>
      </c>
    </row>
    <row r="14" ht="21" customHeight="1" spans="1:16">
      <c r="A14" s="11">
        <v>10</v>
      </c>
      <c r="B14" s="12"/>
      <c r="C14" s="15" t="s">
        <v>39</v>
      </c>
      <c r="D14" s="11" t="s">
        <v>31</v>
      </c>
      <c r="E14" s="11"/>
      <c r="F14" s="11">
        <v>3.75</v>
      </c>
      <c r="G14" s="11">
        <f t="shared" si="0"/>
        <v>3.75</v>
      </c>
      <c r="H14" s="11">
        <v>0</v>
      </c>
      <c r="I14" s="31">
        <f t="shared" si="2"/>
        <v>0</v>
      </c>
      <c r="J14" s="11">
        <v>20</v>
      </c>
      <c r="K14" s="11">
        <v>20</v>
      </c>
      <c r="L14" s="11">
        <v>30</v>
      </c>
      <c r="M14" s="11">
        <v>10</v>
      </c>
      <c r="N14" s="11">
        <f t="shared" si="1"/>
        <v>80</v>
      </c>
      <c r="O14" s="15" t="s">
        <v>34</v>
      </c>
      <c r="P14" s="37" t="s">
        <v>40</v>
      </c>
    </row>
    <row r="15" ht="48" customHeight="1" spans="1:16">
      <c r="A15" s="11">
        <v>11</v>
      </c>
      <c r="B15" s="12"/>
      <c r="C15" s="15" t="s">
        <v>41</v>
      </c>
      <c r="D15" s="11" t="s">
        <v>31</v>
      </c>
      <c r="E15" s="11"/>
      <c r="F15" s="11">
        <v>2</v>
      </c>
      <c r="G15" s="11">
        <f t="shared" si="0"/>
        <v>2</v>
      </c>
      <c r="H15" s="11">
        <v>0</v>
      </c>
      <c r="I15" s="31">
        <f t="shared" si="2"/>
        <v>0</v>
      </c>
      <c r="J15" s="11">
        <v>20</v>
      </c>
      <c r="K15" s="11">
        <v>20</v>
      </c>
      <c r="L15" s="11">
        <v>30</v>
      </c>
      <c r="M15" s="11">
        <v>10</v>
      </c>
      <c r="N15" s="11">
        <f t="shared" si="1"/>
        <v>80</v>
      </c>
      <c r="O15" s="15" t="s">
        <v>42</v>
      </c>
      <c r="P15" s="37" t="s">
        <v>43</v>
      </c>
    </row>
    <row r="16" ht="34" customHeight="1" spans="1:16">
      <c r="A16" s="11">
        <v>12</v>
      </c>
      <c r="B16" s="12"/>
      <c r="C16" s="15" t="s">
        <v>44</v>
      </c>
      <c r="D16" s="11" t="s">
        <v>31</v>
      </c>
      <c r="E16" s="11"/>
      <c r="F16" s="11">
        <v>40</v>
      </c>
      <c r="G16" s="11">
        <f t="shared" si="0"/>
        <v>40</v>
      </c>
      <c r="H16" s="11">
        <v>0</v>
      </c>
      <c r="I16" s="31">
        <f t="shared" si="2"/>
        <v>0</v>
      </c>
      <c r="J16" s="11">
        <v>20</v>
      </c>
      <c r="K16" s="11">
        <v>20</v>
      </c>
      <c r="L16" s="11">
        <v>30</v>
      </c>
      <c r="M16" s="11">
        <v>10</v>
      </c>
      <c r="N16" s="11">
        <f t="shared" si="1"/>
        <v>80</v>
      </c>
      <c r="O16" s="15" t="s">
        <v>45</v>
      </c>
      <c r="P16" s="37" t="s">
        <v>46</v>
      </c>
    </row>
    <row r="17" ht="21" customHeight="1" spans="1:16">
      <c r="A17" s="11">
        <v>13</v>
      </c>
      <c r="B17" s="12"/>
      <c r="C17" s="15" t="s">
        <v>47</v>
      </c>
      <c r="D17" s="11" t="s">
        <v>31</v>
      </c>
      <c r="E17" s="11"/>
      <c r="F17" s="11">
        <v>105</v>
      </c>
      <c r="G17" s="11">
        <f t="shared" si="0"/>
        <v>105</v>
      </c>
      <c r="H17" s="11">
        <v>100</v>
      </c>
      <c r="I17" s="31">
        <v>19</v>
      </c>
      <c r="J17" s="11">
        <v>20</v>
      </c>
      <c r="K17" s="11">
        <v>20</v>
      </c>
      <c r="L17" s="11">
        <v>30</v>
      </c>
      <c r="M17" s="11">
        <v>10</v>
      </c>
      <c r="N17" s="11">
        <f t="shared" si="1"/>
        <v>99</v>
      </c>
      <c r="O17" s="15"/>
      <c r="P17" s="37" t="s">
        <v>48</v>
      </c>
    </row>
    <row r="18" ht="36" customHeight="1" spans="1:16">
      <c r="A18" s="11">
        <v>14</v>
      </c>
      <c r="B18" s="12"/>
      <c r="C18" s="15" t="s">
        <v>49</v>
      </c>
      <c r="D18" s="11" t="s">
        <v>31</v>
      </c>
      <c r="E18" s="11"/>
      <c r="F18" s="11">
        <v>18.72</v>
      </c>
      <c r="G18" s="11">
        <f t="shared" si="0"/>
        <v>18.72</v>
      </c>
      <c r="H18" s="11">
        <v>0</v>
      </c>
      <c r="I18" s="31">
        <f t="shared" si="2"/>
        <v>0</v>
      </c>
      <c r="J18" s="11">
        <v>20</v>
      </c>
      <c r="K18" s="11">
        <v>20</v>
      </c>
      <c r="L18" s="11">
        <v>30</v>
      </c>
      <c r="M18" s="11">
        <v>10</v>
      </c>
      <c r="N18" s="11">
        <f t="shared" si="1"/>
        <v>80</v>
      </c>
      <c r="O18" s="15" t="s">
        <v>50</v>
      </c>
      <c r="P18" s="37" t="s">
        <v>51</v>
      </c>
    </row>
    <row r="19" ht="30" customHeight="1" spans="1:16">
      <c r="A19" s="11">
        <v>15</v>
      </c>
      <c r="B19" s="12"/>
      <c r="C19" s="15" t="s">
        <v>52</v>
      </c>
      <c r="D19" s="11" t="s">
        <v>31</v>
      </c>
      <c r="E19" s="11"/>
      <c r="F19" s="11">
        <v>246.39</v>
      </c>
      <c r="G19" s="11">
        <f t="shared" si="0"/>
        <v>246.39</v>
      </c>
      <c r="H19" s="11">
        <v>203.3</v>
      </c>
      <c r="I19" s="31">
        <f t="shared" si="2"/>
        <v>16.5022931125452</v>
      </c>
      <c r="J19" s="11">
        <v>20</v>
      </c>
      <c r="K19" s="11">
        <v>20</v>
      </c>
      <c r="L19" s="11">
        <v>30</v>
      </c>
      <c r="M19" s="11">
        <v>10</v>
      </c>
      <c r="N19" s="11">
        <f t="shared" si="1"/>
        <v>96.5022931125451</v>
      </c>
      <c r="O19" s="15"/>
      <c r="P19" s="37" t="s">
        <v>53</v>
      </c>
    </row>
    <row r="20" ht="21" customHeight="1" spans="1:16">
      <c r="A20" s="11">
        <v>16</v>
      </c>
      <c r="B20" s="12"/>
      <c r="C20" s="15" t="s">
        <v>54</v>
      </c>
      <c r="D20" s="11" t="s">
        <v>31</v>
      </c>
      <c r="E20" s="11"/>
      <c r="F20" s="11">
        <v>128.46</v>
      </c>
      <c r="G20" s="11">
        <f t="shared" si="0"/>
        <v>128.46</v>
      </c>
      <c r="H20" s="11">
        <v>128.46</v>
      </c>
      <c r="I20" s="31">
        <f t="shared" si="2"/>
        <v>20</v>
      </c>
      <c r="J20" s="11">
        <v>20</v>
      </c>
      <c r="K20" s="11">
        <v>20</v>
      </c>
      <c r="L20" s="11">
        <v>30</v>
      </c>
      <c r="M20" s="11">
        <v>10</v>
      </c>
      <c r="N20" s="11">
        <f t="shared" si="1"/>
        <v>100</v>
      </c>
      <c r="O20" s="15"/>
      <c r="P20" s="37" t="s">
        <v>55</v>
      </c>
    </row>
    <row r="21" ht="21" customHeight="1" spans="1:16">
      <c r="A21" s="11">
        <v>17</v>
      </c>
      <c r="B21" s="12"/>
      <c r="C21" s="15" t="s">
        <v>56</v>
      </c>
      <c r="D21" s="11" t="s">
        <v>31</v>
      </c>
      <c r="E21" s="11"/>
      <c r="F21" s="11">
        <v>20</v>
      </c>
      <c r="G21" s="11">
        <f t="shared" si="0"/>
        <v>20</v>
      </c>
      <c r="H21" s="11">
        <v>0</v>
      </c>
      <c r="I21" s="31">
        <f t="shared" si="2"/>
        <v>0</v>
      </c>
      <c r="J21" s="11">
        <v>20</v>
      </c>
      <c r="K21" s="11">
        <v>20</v>
      </c>
      <c r="L21" s="11">
        <v>30</v>
      </c>
      <c r="M21" s="11">
        <v>10</v>
      </c>
      <c r="N21" s="11">
        <f t="shared" si="1"/>
        <v>80</v>
      </c>
      <c r="O21" s="15" t="s">
        <v>57</v>
      </c>
      <c r="P21" s="37" t="s">
        <v>58</v>
      </c>
    </row>
    <row r="22" ht="32" customHeight="1" spans="1:16">
      <c r="A22" s="11">
        <v>18</v>
      </c>
      <c r="B22" s="12"/>
      <c r="C22" s="15" t="s">
        <v>59</v>
      </c>
      <c r="D22" s="11" t="s">
        <v>31</v>
      </c>
      <c r="E22" s="11"/>
      <c r="F22" s="11">
        <v>90.53</v>
      </c>
      <c r="G22" s="11">
        <f t="shared" si="0"/>
        <v>90.53</v>
      </c>
      <c r="H22" s="11">
        <v>53.94</v>
      </c>
      <c r="I22" s="31">
        <f t="shared" si="2"/>
        <v>11.9164917706838</v>
      </c>
      <c r="J22" s="11">
        <v>20</v>
      </c>
      <c r="K22" s="11">
        <v>20</v>
      </c>
      <c r="L22" s="11">
        <v>30</v>
      </c>
      <c r="M22" s="11">
        <v>10</v>
      </c>
      <c r="N22" s="11">
        <f t="shared" si="1"/>
        <v>91.9164917706837</v>
      </c>
      <c r="O22" s="15" t="s">
        <v>60</v>
      </c>
      <c r="P22" s="37" t="s">
        <v>61</v>
      </c>
    </row>
    <row r="23" ht="21" customHeight="1" spans="1:16">
      <c r="A23" s="11">
        <v>19</v>
      </c>
      <c r="B23" s="12"/>
      <c r="C23" s="15" t="s">
        <v>62</v>
      </c>
      <c r="D23" s="11" t="s">
        <v>31</v>
      </c>
      <c r="E23" s="11"/>
      <c r="F23" s="11">
        <f>379.01+21.5</f>
        <v>400.51</v>
      </c>
      <c r="G23" s="11">
        <f t="shared" si="0"/>
        <v>400.51</v>
      </c>
      <c r="H23" s="11">
        <v>0</v>
      </c>
      <c r="I23" s="31">
        <f t="shared" si="2"/>
        <v>0</v>
      </c>
      <c r="J23" s="11">
        <v>20</v>
      </c>
      <c r="K23" s="11">
        <v>20</v>
      </c>
      <c r="L23" s="11">
        <v>30</v>
      </c>
      <c r="M23" s="11">
        <v>10</v>
      </c>
      <c r="N23" s="11">
        <f t="shared" si="1"/>
        <v>80</v>
      </c>
      <c r="O23" s="15" t="s">
        <v>63</v>
      </c>
      <c r="P23" s="37" t="s">
        <v>64</v>
      </c>
    </row>
    <row r="24" ht="30" customHeight="1" spans="1:16">
      <c r="A24" s="11">
        <v>20</v>
      </c>
      <c r="B24" s="12"/>
      <c r="C24" s="15" t="s">
        <v>65</v>
      </c>
      <c r="D24" s="11" t="s">
        <v>31</v>
      </c>
      <c r="E24" s="11"/>
      <c r="F24" s="11">
        <v>139</v>
      </c>
      <c r="G24" s="11">
        <f t="shared" si="0"/>
        <v>139</v>
      </c>
      <c r="H24" s="11">
        <v>0</v>
      </c>
      <c r="I24" s="31">
        <f t="shared" si="2"/>
        <v>0</v>
      </c>
      <c r="J24" s="11">
        <v>20</v>
      </c>
      <c r="K24" s="11">
        <v>20</v>
      </c>
      <c r="L24" s="11">
        <v>30</v>
      </c>
      <c r="M24" s="11">
        <v>10</v>
      </c>
      <c r="N24" s="11">
        <f t="shared" si="1"/>
        <v>80</v>
      </c>
      <c r="O24" s="15" t="s">
        <v>45</v>
      </c>
      <c r="P24" s="37" t="s">
        <v>66</v>
      </c>
    </row>
    <row r="25" ht="30" customHeight="1" spans="1:16">
      <c r="A25" s="11">
        <v>21</v>
      </c>
      <c r="B25" s="12"/>
      <c r="C25" s="15" t="s">
        <v>67</v>
      </c>
      <c r="D25" s="11" t="s">
        <v>31</v>
      </c>
      <c r="E25" s="11"/>
      <c r="F25" s="11">
        <v>140</v>
      </c>
      <c r="G25" s="11">
        <f t="shared" si="0"/>
        <v>140</v>
      </c>
      <c r="H25" s="11">
        <v>139.67</v>
      </c>
      <c r="I25" s="31">
        <f t="shared" si="2"/>
        <v>19.9528571428571</v>
      </c>
      <c r="J25" s="11">
        <v>20</v>
      </c>
      <c r="K25" s="11">
        <v>20</v>
      </c>
      <c r="L25" s="11">
        <v>30</v>
      </c>
      <c r="M25" s="11">
        <v>10</v>
      </c>
      <c r="N25" s="11">
        <f t="shared" si="1"/>
        <v>99.9528571428571</v>
      </c>
      <c r="O25" s="15"/>
      <c r="P25" s="37" t="s">
        <v>68</v>
      </c>
    </row>
    <row r="26" ht="30" customHeight="1" spans="1:16">
      <c r="A26" s="11">
        <v>22</v>
      </c>
      <c r="B26" s="12"/>
      <c r="C26" s="15" t="s">
        <v>69</v>
      </c>
      <c r="D26" s="11" t="s">
        <v>28</v>
      </c>
      <c r="E26" s="11"/>
      <c r="F26" s="11">
        <v>10.98</v>
      </c>
      <c r="G26" s="11">
        <f t="shared" si="0"/>
        <v>10.98</v>
      </c>
      <c r="H26" s="11">
        <v>0.23</v>
      </c>
      <c r="I26" s="31">
        <f t="shared" si="2"/>
        <v>0.418943533697632</v>
      </c>
      <c r="J26" s="11">
        <v>20</v>
      </c>
      <c r="K26" s="11">
        <v>20</v>
      </c>
      <c r="L26" s="11">
        <v>30</v>
      </c>
      <c r="M26" s="11">
        <v>10</v>
      </c>
      <c r="N26" s="11">
        <f t="shared" si="1"/>
        <v>80.4189435336976</v>
      </c>
      <c r="O26" s="15" t="s">
        <v>34</v>
      </c>
      <c r="P26" s="38" t="s">
        <v>70</v>
      </c>
    </row>
    <row r="27" s="3" customFormat="1" ht="28.5" spans="1:16">
      <c r="A27" s="11">
        <v>23</v>
      </c>
      <c r="B27" s="12"/>
      <c r="C27" s="16" t="s">
        <v>71</v>
      </c>
      <c r="D27" s="11" t="s">
        <v>28</v>
      </c>
      <c r="E27" s="23"/>
      <c r="F27" s="23">
        <v>8</v>
      </c>
      <c r="G27" s="23">
        <v>8</v>
      </c>
      <c r="H27" s="23">
        <v>2</v>
      </c>
      <c r="I27" s="32">
        <v>5</v>
      </c>
      <c r="J27" s="23">
        <v>20</v>
      </c>
      <c r="K27" s="23">
        <v>20</v>
      </c>
      <c r="L27" s="23">
        <v>30</v>
      </c>
      <c r="M27" s="23">
        <v>10</v>
      </c>
      <c r="N27" s="23">
        <f t="shared" si="1"/>
        <v>85</v>
      </c>
      <c r="O27" s="15" t="s">
        <v>34</v>
      </c>
      <c r="P27" s="38" t="s">
        <v>72</v>
      </c>
    </row>
    <row r="28" ht="21" customHeight="1" spans="1:16">
      <c r="A28" s="11">
        <v>24</v>
      </c>
      <c r="B28" s="12"/>
      <c r="C28" s="15" t="s">
        <v>73</v>
      </c>
      <c r="D28" s="11" t="s">
        <v>28</v>
      </c>
      <c r="E28" s="11"/>
      <c r="F28" s="11">
        <v>38</v>
      </c>
      <c r="G28" s="11">
        <f t="shared" si="0"/>
        <v>38</v>
      </c>
      <c r="H28" s="11">
        <v>3</v>
      </c>
      <c r="I28" s="29">
        <v>2</v>
      </c>
      <c r="J28" s="23">
        <v>20</v>
      </c>
      <c r="K28" s="23">
        <v>20</v>
      </c>
      <c r="L28" s="23">
        <v>30</v>
      </c>
      <c r="M28" s="23">
        <v>10</v>
      </c>
      <c r="N28" s="11">
        <f t="shared" si="1"/>
        <v>82</v>
      </c>
      <c r="O28" s="15" t="s">
        <v>34</v>
      </c>
      <c r="P28" s="38" t="s">
        <v>74</v>
      </c>
    </row>
    <row r="29" ht="27" customHeight="1" spans="1:16">
      <c r="A29" s="11">
        <v>25</v>
      </c>
      <c r="B29" s="12"/>
      <c r="C29" s="15" t="s">
        <v>75</v>
      </c>
      <c r="D29" s="11" t="s">
        <v>28</v>
      </c>
      <c r="E29" s="11"/>
      <c r="F29" s="11">
        <v>60</v>
      </c>
      <c r="G29" s="11">
        <v>60</v>
      </c>
      <c r="H29" s="11">
        <v>0</v>
      </c>
      <c r="I29" s="29">
        <f t="shared" ref="I29:I32" si="3">H29/G29*20</f>
        <v>0</v>
      </c>
      <c r="J29" s="11">
        <v>20</v>
      </c>
      <c r="K29" s="11">
        <v>20</v>
      </c>
      <c r="L29" s="11">
        <v>30</v>
      </c>
      <c r="M29" s="11">
        <v>10</v>
      </c>
      <c r="N29" s="11">
        <f t="shared" si="1"/>
        <v>80</v>
      </c>
      <c r="O29" s="15" t="s">
        <v>34</v>
      </c>
      <c r="P29" s="38" t="s">
        <v>76</v>
      </c>
    </row>
    <row r="30" customFormat="1" ht="21" customHeight="1" spans="1:16">
      <c r="A30" s="11">
        <v>26</v>
      </c>
      <c r="B30" s="12"/>
      <c r="C30" s="15" t="s">
        <v>77</v>
      </c>
      <c r="D30" s="11" t="s">
        <v>28</v>
      </c>
      <c r="E30" s="11"/>
      <c r="F30" s="11">
        <v>26</v>
      </c>
      <c r="G30" s="11">
        <f>F30+E30</f>
        <v>26</v>
      </c>
      <c r="H30" s="11">
        <v>26</v>
      </c>
      <c r="I30" s="29">
        <f t="shared" si="3"/>
        <v>20</v>
      </c>
      <c r="J30" s="11">
        <v>20</v>
      </c>
      <c r="K30" s="11">
        <v>20</v>
      </c>
      <c r="L30" s="11">
        <v>30</v>
      </c>
      <c r="M30" s="11">
        <v>10</v>
      </c>
      <c r="N30" s="11">
        <f t="shared" si="1"/>
        <v>100</v>
      </c>
      <c r="O30" s="15"/>
      <c r="P30" s="38" t="s">
        <v>78</v>
      </c>
    </row>
    <row r="31" ht="32" customHeight="1" spans="1:16">
      <c r="A31" s="11">
        <v>27</v>
      </c>
      <c r="B31" s="12"/>
      <c r="C31" s="15" t="s">
        <v>79</v>
      </c>
      <c r="D31" s="11" t="s">
        <v>28</v>
      </c>
      <c r="E31" s="11"/>
      <c r="F31" s="11">
        <v>101.91</v>
      </c>
      <c r="G31" s="11">
        <v>101.91</v>
      </c>
      <c r="H31" s="11">
        <v>0</v>
      </c>
      <c r="I31" s="29">
        <f t="shared" si="3"/>
        <v>0</v>
      </c>
      <c r="J31" s="11">
        <v>20</v>
      </c>
      <c r="K31" s="11">
        <v>20</v>
      </c>
      <c r="L31" s="11">
        <v>30</v>
      </c>
      <c r="M31" s="11">
        <v>10</v>
      </c>
      <c r="N31" s="11">
        <f t="shared" si="1"/>
        <v>80</v>
      </c>
      <c r="O31" s="15" t="s">
        <v>34</v>
      </c>
      <c r="P31" s="39" t="s">
        <v>80</v>
      </c>
    </row>
    <row r="32" ht="32" customHeight="1" spans="1:16">
      <c r="A32" s="11">
        <v>28</v>
      </c>
      <c r="B32" s="12"/>
      <c r="C32" s="15" t="s">
        <v>81</v>
      </c>
      <c r="D32" s="11" t="s">
        <v>28</v>
      </c>
      <c r="E32" s="11"/>
      <c r="F32" s="11">
        <v>6</v>
      </c>
      <c r="G32" s="11">
        <v>6</v>
      </c>
      <c r="H32" s="11">
        <v>6</v>
      </c>
      <c r="I32" s="29">
        <f t="shared" si="3"/>
        <v>20</v>
      </c>
      <c r="J32" s="11">
        <v>20</v>
      </c>
      <c r="K32" s="11">
        <v>20</v>
      </c>
      <c r="L32" s="11">
        <v>30</v>
      </c>
      <c r="M32" s="11">
        <v>10</v>
      </c>
      <c r="N32" s="11">
        <f t="shared" si="1"/>
        <v>100</v>
      </c>
      <c r="O32" s="15"/>
      <c r="P32" s="40" t="s">
        <v>82</v>
      </c>
    </row>
    <row r="33" ht="21" customHeight="1" spans="1:16">
      <c r="A33" s="11">
        <v>29</v>
      </c>
      <c r="B33" s="12"/>
      <c r="C33" s="15" t="s">
        <v>83</v>
      </c>
      <c r="D33" s="11" t="s">
        <v>28</v>
      </c>
      <c r="E33" s="11"/>
      <c r="F33" s="11">
        <v>3432.23</v>
      </c>
      <c r="G33" s="11">
        <v>3432.23</v>
      </c>
      <c r="H33" s="11">
        <v>3432.21</v>
      </c>
      <c r="I33" s="29">
        <v>20</v>
      </c>
      <c r="J33" s="11">
        <v>20</v>
      </c>
      <c r="K33" s="11">
        <v>20</v>
      </c>
      <c r="L33" s="11">
        <v>30</v>
      </c>
      <c r="M33" s="11">
        <v>10</v>
      </c>
      <c r="N33" s="11">
        <f t="shared" si="1"/>
        <v>100</v>
      </c>
      <c r="O33" s="15"/>
      <c r="P33" s="40"/>
    </row>
    <row r="34" ht="21" customHeight="1" spans="1:16">
      <c r="A34" s="11">
        <v>30</v>
      </c>
      <c r="B34" s="12"/>
      <c r="C34" s="15" t="s">
        <v>84</v>
      </c>
      <c r="D34" s="11" t="s">
        <v>28</v>
      </c>
      <c r="E34" s="11"/>
      <c r="F34" s="11">
        <v>177.53</v>
      </c>
      <c r="G34" s="11">
        <v>177.53</v>
      </c>
      <c r="H34" s="11">
        <v>177.53</v>
      </c>
      <c r="I34" s="29">
        <f t="shared" ref="I34:I39" si="4">H34/G34*20</f>
        <v>20</v>
      </c>
      <c r="J34" s="11">
        <v>20</v>
      </c>
      <c r="K34" s="11">
        <v>20</v>
      </c>
      <c r="L34" s="11">
        <v>30</v>
      </c>
      <c r="M34" s="11">
        <v>10</v>
      </c>
      <c r="N34" s="11">
        <f t="shared" si="1"/>
        <v>100</v>
      </c>
      <c r="O34" s="15"/>
      <c r="P34" s="40" t="s">
        <v>85</v>
      </c>
    </row>
    <row r="35" ht="28.5" spans="1:16">
      <c r="A35" s="11">
        <v>31</v>
      </c>
      <c r="B35" s="12"/>
      <c r="C35" s="15" t="s">
        <v>86</v>
      </c>
      <c r="D35" s="11" t="s">
        <v>28</v>
      </c>
      <c r="E35" s="11"/>
      <c r="F35" s="11">
        <v>84.46</v>
      </c>
      <c r="G35" s="11">
        <v>84.46</v>
      </c>
      <c r="H35" s="11">
        <v>0</v>
      </c>
      <c r="I35" s="29">
        <f t="shared" si="4"/>
        <v>0</v>
      </c>
      <c r="J35" s="11">
        <v>20</v>
      </c>
      <c r="K35" s="11">
        <v>20</v>
      </c>
      <c r="L35" s="11">
        <v>30</v>
      </c>
      <c r="M35" s="11">
        <v>10</v>
      </c>
      <c r="N35" s="11">
        <f t="shared" si="1"/>
        <v>80</v>
      </c>
      <c r="O35" s="15" t="s">
        <v>34</v>
      </c>
      <c r="P35" s="40" t="s">
        <v>87</v>
      </c>
    </row>
    <row r="36" ht="21" customHeight="1" spans="1:16">
      <c r="A36" s="11">
        <v>32</v>
      </c>
      <c r="B36" s="12"/>
      <c r="C36" s="15" t="s">
        <v>88</v>
      </c>
      <c r="D36" s="11" t="s">
        <v>28</v>
      </c>
      <c r="E36" s="11"/>
      <c r="F36" s="11">
        <v>200</v>
      </c>
      <c r="G36" s="11">
        <v>200</v>
      </c>
      <c r="H36" s="11">
        <v>200</v>
      </c>
      <c r="I36" s="29">
        <f t="shared" si="4"/>
        <v>20</v>
      </c>
      <c r="J36" s="11">
        <v>20</v>
      </c>
      <c r="K36" s="11">
        <v>20</v>
      </c>
      <c r="L36" s="11">
        <v>30</v>
      </c>
      <c r="M36" s="11">
        <v>10</v>
      </c>
      <c r="N36" s="11">
        <f t="shared" si="1"/>
        <v>100</v>
      </c>
      <c r="O36" s="15"/>
      <c r="P36" s="40" t="s">
        <v>89</v>
      </c>
    </row>
    <row r="37" ht="21" customHeight="1" spans="1:16">
      <c r="A37" s="11">
        <v>33</v>
      </c>
      <c r="B37" s="12"/>
      <c r="C37" s="15" t="s">
        <v>88</v>
      </c>
      <c r="D37" s="11" t="s">
        <v>28</v>
      </c>
      <c r="E37" s="11"/>
      <c r="F37" s="11">
        <v>30</v>
      </c>
      <c r="G37" s="11">
        <v>30</v>
      </c>
      <c r="H37" s="11">
        <v>30</v>
      </c>
      <c r="I37" s="29">
        <f t="shared" si="4"/>
        <v>20</v>
      </c>
      <c r="J37" s="11">
        <v>20</v>
      </c>
      <c r="K37" s="11">
        <v>20</v>
      </c>
      <c r="L37" s="11">
        <v>30</v>
      </c>
      <c r="M37" s="11">
        <v>10</v>
      </c>
      <c r="N37" s="11">
        <f t="shared" si="1"/>
        <v>100</v>
      </c>
      <c r="O37" s="15"/>
      <c r="P37" s="40" t="s">
        <v>90</v>
      </c>
    </row>
    <row r="38" ht="21" customHeight="1" spans="1:16">
      <c r="A38" s="11">
        <v>34</v>
      </c>
      <c r="B38" s="12"/>
      <c r="C38" s="15" t="s">
        <v>91</v>
      </c>
      <c r="D38" s="11" t="s">
        <v>28</v>
      </c>
      <c r="E38" s="11"/>
      <c r="F38" s="11">
        <v>30</v>
      </c>
      <c r="G38" s="11">
        <v>30</v>
      </c>
      <c r="H38" s="11">
        <v>0</v>
      </c>
      <c r="I38" s="29">
        <f t="shared" si="4"/>
        <v>0</v>
      </c>
      <c r="J38" s="11">
        <v>20</v>
      </c>
      <c r="K38" s="11">
        <v>20</v>
      </c>
      <c r="L38" s="11">
        <v>30</v>
      </c>
      <c r="M38" s="11">
        <v>10</v>
      </c>
      <c r="N38" s="11">
        <f t="shared" si="1"/>
        <v>80</v>
      </c>
      <c r="O38" s="15" t="s">
        <v>34</v>
      </c>
      <c r="P38" s="40" t="s">
        <v>92</v>
      </c>
    </row>
    <row r="39" ht="21" customHeight="1" spans="1:16">
      <c r="A39" s="11">
        <v>35</v>
      </c>
      <c r="B39" s="12"/>
      <c r="C39" s="15" t="s">
        <v>93</v>
      </c>
      <c r="D39" s="11" t="s">
        <v>28</v>
      </c>
      <c r="E39" s="11"/>
      <c r="F39" s="11">
        <v>150</v>
      </c>
      <c r="G39" s="11">
        <v>150</v>
      </c>
      <c r="H39" s="11">
        <v>150</v>
      </c>
      <c r="I39" s="29">
        <f t="shared" si="4"/>
        <v>20</v>
      </c>
      <c r="J39" s="11">
        <v>20</v>
      </c>
      <c r="K39" s="11">
        <v>20</v>
      </c>
      <c r="L39" s="11">
        <v>30</v>
      </c>
      <c r="M39" s="11">
        <v>10</v>
      </c>
      <c r="N39" s="11">
        <f t="shared" si="1"/>
        <v>100</v>
      </c>
      <c r="O39" s="15"/>
      <c r="P39" s="40" t="s">
        <v>94</v>
      </c>
    </row>
  </sheetData>
  <autoFilter xmlns:etc="http://www.wps.cn/officeDocument/2017/etCustomData" ref="A4:P39" etc:filterBottomFollowUsedRange="0">
    <extLst/>
  </autoFilter>
  <mergeCells count="13">
    <mergeCell ref="A1:O1"/>
    <mergeCell ref="A2:B2"/>
    <mergeCell ref="E2:G2"/>
    <mergeCell ref="E3:G3"/>
    <mergeCell ref="I3:N3"/>
    <mergeCell ref="A3:A4"/>
    <mergeCell ref="B3:B4"/>
    <mergeCell ref="B5:B39"/>
    <mergeCell ref="C3:C4"/>
    <mergeCell ref="D3:D4"/>
    <mergeCell ref="H3:H4"/>
    <mergeCell ref="O3:O4"/>
    <mergeCell ref="P3:P4"/>
  </mergeCells>
  <pageMargins left="0.751388888888889" right="0.751388888888889" top="1" bottom="1" header="0.5" footer="0.5"/>
  <pageSetup paperSize="9" scale="73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2026-04-23T01:54:00Z</dcterms:created>
  <dcterms:modified xsi:type="dcterms:W3CDTF">2026-04-28T15:20:00Z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CB81458434BEF402E6D8E669026C496B_41</vt:lpwstr>
  </property>
  <property fmtid="{D5CDD505-2E9C-101B-9397-08002B2CF9AE}" pid="3" name="KSOProductBuildVer">
    <vt:lpwstr>2052-12.8.2.1119</vt:lpwstr>
  </property>
</Properties>
</file>