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<sst xmlns="http://schemas.openxmlformats.org/spreadsheetml/2006/main" count="28" uniqueCount="27">
  <si>
    <t xml:space="preserve">  2020年6-12月份养老机构运营补贴汇总表   </t>
  </si>
  <si>
    <t>序号</t>
  </si>
  <si>
    <t>机构名称</t>
  </si>
  <si>
    <t>类别</t>
  </si>
  <si>
    <t>老人实际入住总床位数</t>
  </si>
  <si>
    <t>其中：非失能老人床位数</t>
  </si>
  <si>
    <t>非失能老人床位补贴金额</t>
  </si>
  <si>
    <t>其中：失能老人床位数</t>
  </si>
  <si>
    <t>失能老人床位补贴金额</t>
  </si>
  <si>
    <t>合计</t>
  </si>
  <si>
    <t>区级补贴资金数(元)</t>
  </si>
  <si>
    <t>市级补贴资金数(元)</t>
  </si>
  <si>
    <t>走马岭福利院</t>
  </si>
  <si>
    <t>农村福利院</t>
  </si>
  <si>
    <t>柏泉农村福利院</t>
  </si>
  <si>
    <t>东山农村福利院</t>
  </si>
  <si>
    <t>辛安渡农村福利院</t>
  </si>
  <si>
    <t>新沟镇农村福利院</t>
  </si>
  <si>
    <t>慈惠农村福利院</t>
  </si>
  <si>
    <t>长青街农村福利院</t>
  </si>
  <si>
    <t>荷包湖老年公寓</t>
  </si>
  <si>
    <t>非营利性社会办养老机构</t>
  </si>
  <si>
    <t>园艺养老院</t>
  </si>
  <si>
    <t>颐柏养老院</t>
  </si>
  <si>
    <t>常青老年公寓</t>
  </si>
  <si>
    <t>荷花苑养老院</t>
  </si>
  <si>
    <r>
      <t>说明：《市民政局办公室关于开展2020年度养老服务设施建设运营补贴工作的通知》（武民办〔2021〕5号）要求，经核查，2020年度6-12月全区11家养老机构实际入住总床位数2213张，其中服务自理老人的床位1913张，补贴标准为260元/张，金额49.738万元（1913</t>
    </r>
    <r>
      <rPr>
        <sz val="11"/>
        <rFont val="Arial"/>
        <family val="2"/>
        <charset val="0"/>
      </rPr>
      <t>×</t>
    </r>
    <r>
      <rPr>
        <sz val="11"/>
        <rFont val="宋体"/>
        <charset val="134"/>
      </rPr>
      <t>260=497380元）；服务于失能老人的床位300张，补贴标准为390元/张，金额11.7万元（300×390=117000元），共计61.438万元，从市慈善总会下拨的2020年度养老服务设施运营经费中列支。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</si>
</sst>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family val="4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23" borderId="13" applyNumberFormat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9" fillId="5" borderId="9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topLeftCell="A7" workbookViewId="0">
      <selection activeCell="H10" sqref="H10"/>
    </sheetView>
  </sheetViews>
  <sheetFormatPr defaultColWidth="9" defaultRowHeight="14.25"/>
  <cols>
    <col min="1" max="1" width="4.75" style="1" customWidth="1"/>
    <col min="2" max="2" width="6" style="1" customWidth="1"/>
    <col min="3" max="3" width="10.25" style="1" customWidth="1"/>
    <col min="4" max="4" width="7" style="1" customWidth="1"/>
    <col min="5" max="5" width="5.375" style="1" customWidth="1"/>
    <col min="6" max="6" width="5.125" style="1" customWidth="1"/>
    <col min="7" max="7" width="6.875" style="1" customWidth="1"/>
    <col min="8" max="8" width="5.25" style="1" customWidth="1"/>
    <col min="9" max="9" width="7.5" style="1" customWidth="1"/>
    <col min="10" max="10" width="7.125" style="1" customWidth="1"/>
    <col min="11" max="11" width="7.875" style="1" customWidth="1"/>
    <col min="12" max="12" width="7.375" style="1" customWidth="1"/>
    <col min="13" max="16384" width="9" style="1"/>
  </cols>
  <sheetData>
    <row r="1" s="1" customFormat="1" ht="5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96" customHeight="1" spans="1:12">
      <c r="A2" s="3" t="s">
        <v>1</v>
      </c>
      <c r="B2" s="3" t="s">
        <v>2</v>
      </c>
      <c r="C2" s="3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</row>
    <row r="3" s="1" customFormat="1" ht="30" customHeight="1" spans="1:12">
      <c r="A3" s="4">
        <v>1</v>
      </c>
      <c r="B3" s="5" t="s">
        <v>12</v>
      </c>
      <c r="C3" s="6"/>
      <c r="D3" s="7" t="s">
        <v>13</v>
      </c>
      <c r="E3" s="8">
        <v>243</v>
      </c>
      <c r="F3" s="9">
        <f t="shared" ref="F3:F13" si="0">E3-H3</f>
        <v>108</v>
      </c>
      <c r="G3" s="9">
        <f t="shared" ref="G3:G14" si="1">F3*260</f>
        <v>28080</v>
      </c>
      <c r="H3" s="4">
        <v>135</v>
      </c>
      <c r="I3" s="4">
        <f t="shared" ref="I3:I14" si="2">H3*390</f>
        <v>52650</v>
      </c>
      <c r="J3" s="4">
        <f t="shared" ref="J3:J14" si="3">G3+I3</f>
        <v>80730</v>
      </c>
      <c r="K3" s="9">
        <f t="shared" ref="K3:K14" si="4">J3*60%</f>
        <v>48438</v>
      </c>
      <c r="L3" s="9">
        <f t="shared" ref="L3:L14" si="5">J3*40%</f>
        <v>32292</v>
      </c>
    </row>
    <row r="4" s="1" customFormat="1" ht="30" customHeight="1" spans="1:12">
      <c r="A4" s="4">
        <v>2</v>
      </c>
      <c r="B4" s="5" t="s">
        <v>14</v>
      </c>
      <c r="C4" s="6"/>
      <c r="D4" s="10"/>
      <c r="E4" s="8">
        <v>14</v>
      </c>
      <c r="F4" s="9">
        <f t="shared" si="0"/>
        <v>14</v>
      </c>
      <c r="G4" s="9">
        <f t="shared" si="1"/>
        <v>3640</v>
      </c>
      <c r="H4" s="4"/>
      <c r="I4" s="4">
        <f t="shared" si="2"/>
        <v>0</v>
      </c>
      <c r="J4" s="4">
        <f t="shared" si="3"/>
        <v>3640</v>
      </c>
      <c r="K4" s="9">
        <f t="shared" si="4"/>
        <v>2184</v>
      </c>
      <c r="L4" s="9">
        <f t="shared" si="5"/>
        <v>1456</v>
      </c>
    </row>
    <row r="5" s="1" customFormat="1" ht="30" customHeight="1" spans="1:12">
      <c r="A5" s="4">
        <v>3</v>
      </c>
      <c r="B5" s="5" t="s">
        <v>15</v>
      </c>
      <c r="C5" s="6"/>
      <c r="D5" s="10"/>
      <c r="E5" s="8">
        <v>65</v>
      </c>
      <c r="F5" s="9">
        <f t="shared" si="0"/>
        <v>65</v>
      </c>
      <c r="G5" s="9">
        <f t="shared" si="1"/>
        <v>16900</v>
      </c>
      <c r="H5" s="4"/>
      <c r="I5" s="4">
        <f t="shared" si="2"/>
        <v>0</v>
      </c>
      <c r="J5" s="4">
        <f t="shared" si="3"/>
        <v>16900</v>
      </c>
      <c r="K5" s="9">
        <f t="shared" si="4"/>
        <v>10140</v>
      </c>
      <c r="L5" s="9">
        <f t="shared" si="5"/>
        <v>6760</v>
      </c>
    </row>
    <row r="6" s="1" customFormat="1" ht="30" customHeight="1" spans="1:12">
      <c r="A6" s="4">
        <v>4</v>
      </c>
      <c r="B6" s="5" t="s">
        <v>16</v>
      </c>
      <c r="C6" s="6"/>
      <c r="D6" s="10"/>
      <c r="E6" s="8">
        <v>41</v>
      </c>
      <c r="F6" s="9">
        <f t="shared" si="0"/>
        <v>41</v>
      </c>
      <c r="G6" s="9">
        <f t="shared" si="1"/>
        <v>10660</v>
      </c>
      <c r="H6" s="4"/>
      <c r="I6" s="4">
        <f t="shared" si="2"/>
        <v>0</v>
      </c>
      <c r="J6" s="4">
        <f t="shared" si="3"/>
        <v>10660</v>
      </c>
      <c r="K6" s="9">
        <f t="shared" si="4"/>
        <v>6396</v>
      </c>
      <c r="L6" s="9">
        <f t="shared" si="5"/>
        <v>4264</v>
      </c>
    </row>
    <row r="7" s="1" customFormat="1" ht="30" customHeight="1" spans="1:12">
      <c r="A7" s="4">
        <v>5</v>
      </c>
      <c r="B7" s="5" t="s">
        <v>17</v>
      </c>
      <c r="C7" s="6"/>
      <c r="D7" s="10"/>
      <c r="E7" s="8">
        <v>37</v>
      </c>
      <c r="F7" s="9">
        <f t="shared" si="0"/>
        <v>37</v>
      </c>
      <c r="G7" s="9">
        <f t="shared" si="1"/>
        <v>9620</v>
      </c>
      <c r="H7" s="4">
        <v>0</v>
      </c>
      <c r="I7" s="4">
        <f t="shared" si="2"/>
        <v>0</v>
      </c>
      <c r="J7" s="4">
        <f t="shared" si="3"/>
        <v>9620</v>
      </c>
      <c r="K7" s="9">
        <f t="shared" si="4"/>
        <v>5772</v>
      </c>
      <c r="L7" s="9">
        <f t="shared" si="5"/>
        <v>3848</v>
      </c>
    </row>
    <row r="8" s="1" customFormat="1" ht="30" customHeight="1" spans="1:12">
      <c r="A8" s="4">
        <v>6</v>
      </c>
      <c r="B8" s="5" t="s">
        <v>18</v>
      </c>
      <c r="C8" s="6"/>
      <c r="D8" s="10"/>
      <c r="E8" s="8">
        <v>133</v>
      </c>
      <c r="F8" s="9">
        <f t="shared" si="0"/>
        <v>133</v>
      </c>
      <c r="G8" s="9">
        <f t="shared" si="1"/>
        <v>34580</v>
      </c>
      <c r="H8" s="4"/>
      <c r="I8" s="4">
        <f t="shared" si="2"/>
        <v>0</v>
      </c>
      <c r="J8" s="4">
        <f t="shared" si="3"/>
        <v>34580</v>
      </c>
      <c r="K8" s="9">
        <f t="shared" si="4"/>
        <v>20748</v>
      </c>
      <c r="L8" s="9">
        <f t="shared" si="5"/>
        <v>13832</v>
      </c>
    </row>
    <row r="9" s="1" customFormat="1" ht="30" customHeight="1" spans="1:12">
      <c r="A9" s="4">
        <v>7</v>
      </c>
      <c r="B9" s="5" t="s">
        <v>19</v>
      </c>
      <c r="C9" s="6"/>
      <c r="D9" s="11"/>
      <c r="E9" s="8">
        <v>18</v>
      </c>
      <c r="F9" s="9">
        <f t="shared" si="0"/>
        <v>18</v>
      </c>
      <c r="G9" s="9">
        <f t="shared" si="1"/>
        <v>4680</v>
      </c>
      <c r="H9" s="4"/>
      <c r="I9" s="4">
        <f t="shared" si="2"/>
        <v>0</v>
      </c>
      <c r="J9" s="4">
        <f t="shared" si="3"/>
        <v>4680</v>
      </c>
      <c r="K9" s="9">
        <f t="shared" si="4"/>
        <v>2808</v>
      </c>
      <c r="L9" s="9">
        <f t="shared" si="5"/>
        <v>1872</v>
      </c>
    </row>
    <row r="10" s="1" customFormat="1" ht="30" customHeight="1" spans="1:12">
      <c r="A10" s="4">
        <v>8</v>
      </c>
      <c r="B10" s="5" t="s">
        <v>20</v>
      </c>
      <c r="C10" s="6"/>
      <c r="D10" s="7" t="s">
        <v>21</v>
      </c>
      <c r="E10" s="8">
        <v>489</v>
      </c>
      <c r="F10" s="9">
        <f t="shared" si="0"/>
        <v>477</v>
      </c>
      <c r="G10" s="9">
        <f t="shared" si="1"/>
        <v>124020</v>
      </c>
      <c r="H10" s="9">
        <v>12</v>
      </c>
      <c r="I10" s="4">
        <f t="shared" si="2"/>
        <v>4680</v>
      </c>
      <c r="J10" s="4">
        <f t="shared" si="3"/>
        <v>128700</v>
      </c>
      <c r="K10" s="9">
        <f t="shared" si="4"/>
        <v>77220</v>
      </c>
      <c r="L10" s="9">
        <f t="shared" si="5"/>
        <v>51480</v>
      </c>
    </row>
    <row r="11" s="1" customFormat="1" ht="30" customHeight="1" spans="1:12">
      <c r="A11" s="4">
        <v>9</v>
      </c>
      <c r="B11" s="5" t="s">
        <v>22</v>
      </c>
      <c r="C11" s="6"/>
      <c r="D11" s="10"/>
      <c r="E11" s="8">
        <v>214</v>
      </c>
      <c r="F11" s="9">
        <f t="shared" si="0"/>
        <v>214</v>
      </c>
      <c r="G11" s="9">
        <f t="shared" si="1"/>
        <v>55640</v>
      </c>
      <c r="H11" s="9">
        <v>0</v>
      </c>
      <c r="I11" s="4">
        <f t="shared" si="2"/>
        <v>0</v>
      </c>
      <c r="J11" s="4">
        <f t="shared" si="3"/>
        <v>55640</v>
      </c>
      <c r="K11" s="9">
        <f t="shared" si="4"/>
        <v>33384</v>
      </c>
      <c r="L11" s="9">
        <f t="shared" si="5"/>
        <v>22256</v>
      </c>
    </row>
    <row r="12" s="1" customFormat="1" ht="30" customHeight="1" spans="1:12">
      <c r="A12" s="4">
        <v>10</v>
      </c>
      <c r="B12" s="5" t="s">
        <v>23</v>
      </c>
      <c r="C12" s="6"/>
      <c r="D12" s="10"/>
      <c r="E12" s="8">
        <v>268</v>
      </c>
      <c r="F12" s="9">
        <f t="shared" si="0"/>
        <v>175</v>
      </c>
      <c r="G12" s="9">
        <f t="shared" si="1"/>
        <v>45500</v>
      </c>
      <c r="H12" s="9">
        <v>93</v>
      </c>
      <c r="I12" s="4">
        <f t="shared" si="2"/>
        <v>36270</v>
      </c>
      <c r="J12" s="4">
        <f t="shared" si="3"/>
        <v>81770</v>
      </c>
      <c r="K12" s="9">
        <f t="shared" si="4"/>
        <v>49062</v>
      </c>
      <c r="L12" s="9">
        <f t="shared" si="5"/>
        <v>32708</v>
      </c>
    </row>
    <row r="13" s="1" customFormat="1" ht="30" customHeight="1" spans="1:12">
      <c r="A13" s="4">
        <v>11</v>
      </c>
      <c r="B13" s="5" t="s">
        <v>24</v>
      </c>
      <c r="C13" s="6"/>
      <c r="D13" s="10"/>
      <c r="E13" s="8">
        <v>515</v>
      </c>
      <c r="F13" s="9">
        <f t="shared" si="0"/>
        <v>498</v>
      </c>
      <c r="G13" s="9">
        <f t="shared" si="1"/>
        <v>129480</v>
      </c>
      <c r="H13" s="9">
        <v>17</v>
      </c>
      <c r="I13" s="4">
        <f t="shared" si="2"/>
        <v>6630</v>
      </c>
      <c r="J13" s="4">
        <f t="shared" si="3"/>
        <v>136110</v>
      </c>
      <c r="K13" s="9">
        <f t="shared" si="4"/>
        <v>81666</v>
      </c>
      <c r="L13" s="9">
        <f t="shared" si="5"/>
        <v>54444</v>
      </c>
    </row>
    <row r="14" s="1" customFormat="1" ht="30" customHeight="1" spans="1:12">
      <c r="A14" s="4">
        <v>12</v>
      </c>
      <c r="B14" s="5" t="s">
        <v>25</v>
      </c>
      <c r="C14" s="6"/>
      <c r="D14" s="10"/>
      <c r="E14" s="8">
        <v>176</v>
      </c>
      <c r="F14" s="9">
        <v>133</v>
      </c>
      <c r="G14" s="9">
        <f t="shared" si="1"/>
        <v>34580</v>
      </c>
      <c r="H14" s="9">
        <v>43</v>
      </c>
      <c r="I14" s="4">
        <f t="shared" si="2"/>
        <v>16770</v>
      </c>
      <c r="J14" s="4">
        <f t="shared" si="3"/>
        <v>51350</v>
      </c>
      <c r="K14" s="9">
        <f t="shared" si="4"/>
        <v>30810</v>
      </c>
      <c r="L14" s="9">
        <f t="shared" si="5"/>
        <v>20540</v>
      </c>
    </row>
    <row r="15" s="1" customFormat="1" ht="42" customHeight="1" spans="1:12">
      <c r="A15" s="12" t="s">
        <v>9</v>
      </c>
      <c r="B15" s="13"/>
      <c r="C15" s="13"/>
      <c r="D15" s="14"/>
      <c r="E15" s="3">
        <f t="shared" ref="E15:L15" si="6">SUM(E3:E14)</f>
        <v>2213</v>
      </c>
      <c r="F15" s="3">
        <f t="shared" si="6"/>
        <v>1913</v>
      </c>
      <c r="G15" s="3">
        <f t="shared" si="6"/>
        <v>497380</v>
      </c>
      <c r="H15" s="3">
        <f t="shared" si="6"/>
        <v>300</v>
      </c>
      <c r="I15" s="3">
        <f t="shared" si="6"/>
        <v>117000</v>
      </c>
      <c r="J15" s="3">
        <f t="shared" si="6"/>
        <v>614380</v>
      </c>
      <c r="K15" s="3">
        <f t="shared" si="6"/>
        <v>368628</v>
      </c>
      <c r="L15" s="3">
        <f t="shared" si="6"/>
        <v>245752</v>
      </c>
    </row>
    <row r="16" s="1" customFormat="1" ht="103" customHeight="1" spans="1:12">
      <c r="A16" s="15" t="s">
        <v>26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="1" customFormat="1" ht="29" customHeight="1" spans="1:1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</sheetData>
  <mergeCells count="19">
    <mergeCell ref="A1:L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A15:D15"/>
    <mergeCell ref="A16:L16"/>
    <mergeCell ref="A17:L17"/>
    <mergeCell ref="D3:D9"/>
    <mergeCell ref="D10:D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</cp:lastModifiedBy>
  <dcterms:created xsi:type="dcterms:W3CDTF">2021-08-11T08:50:30Z</dcterms:created>
  <dcterms:modified xsi:type="dcterms:W3CDTF">2021-08-11T08:51:17Z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F8DEB522200947F19346A3DD35F49ABA</vt:lpwstr>
  </property>
  <property fmtid="{D5CDD505-2E9C-101B-9397-08002B2CF9AE}" pid="3" name="KSOProductBuildVer">
    <vt:lpwstr>2052-11.1.0.10667</vt:lpwstr>
  </property>
</Properties>
</file>