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部门整体汇总表" sheetId="4" r:id="rId1"/>
    <sheet name="整体自评表" sheetId="3" r:id="rId2"/>
    <sheet name="定额补助" sheetId="2" r:id="rId3"/>
    <sheet name="非编教师经费" sheetId="6" r:id="rId4"/>
    <sheet name="临聘人员工资" sheetId="7" r:id="rId5"/>
    <sheet name="区级公用经费" sheetId="8" r:id="rId6"/>
    <sheet name="校园安保" sheetId="9" r:id="rId7"/>
    <sheet name="项目自评汇总表" sheetId="1" r:id="rId8"/>
    <sheet name="第三方机构绩效评价报告备案表" sheetId="5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<sst xmlns="http://schemas.openxmlformats.org/spreadsheetml/2006/main" count="421" uniqueCount="150">
  <si>
    <t>2024年度东西湖区整体自评汇总表</t>
  </si>
  <si>
    <t>填表人：胡朵</t>
  </si>
  <si>
    <t>联系电话：18986109865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</si>
  <si>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</si>
  <si>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</si>
  <si>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</si>
  <si>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</si>
  <si>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</si>
  <si>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</si>
  <si>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</si>
  <si>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</si>
  <si>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</si>
  <si>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</si>
  <si>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</si>
  <si>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</si>
  <si>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</si>
  <si>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</si>
  <si>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</si>
  <si>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</si>
  <si>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</si>
  <si>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</si>
  <si>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</si>
  <si>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</si>
  <si>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038132</t>
  </si>
  <si>
    <t>武汉市东西湖区天澜尚荣幼儿园</t>
  </si>
  <si>
    <t>请款金额较慢，造成我园多个项目受影响</t>
  </si>
  <si>
    <t>2024年度武汉市东西湖区天澜尚荣幼儿园部门整体绩效自评表</t>
  </si>
  <si>
    <t>单位名称：武汉市东西湖区天澜尚荣幼儿园            填报日期：2025年4月21日</t>
  </si>
  <si>
    <t>单位名称</t>
  </si>
  <si>
    <t>基本支出总额</t>
  </si>
  <si>
    <t>28.19万元</t>
  </si>
  <si>
    <t>项目支出总额</t>
  </si>
  <si>
    <t>425.68万元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</si>
  <si>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</si>
  <si>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</si>
  <si>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</si>
  <si>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</si>
  <si>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</si>
  <si>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</si>
  <si>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（100分）</t>
  </si>
  <si>
    <t>通过项目的实施，进一步提高我校的质量，办人民满意的教育。激发我校教师工作的积极性，促进教师的专业发展。
在严格执行上级财经纪律制度的前提下，2024年度完成各项资金支出进度要求，保障学校各项工作顺利开展。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</si>
  <si>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</si>
  <si>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</si>
  <si>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</si>
  <si>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</si>
  <si>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</si>
  <si>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</si>
  <si>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</si>
  <si>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</si>
  <si>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</si>
  <si>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</si>
  <si>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</si>
  <si>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</si>
  <si>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</si>
  <si>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</si>
  <si>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</si>
  <si>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成本指标</t>
  </si>
  <si>
    <t>效益指标（30分）</t>
  </si>
  <si>
    <t>社会效益指标</t>
  </si>
  <si>
    <t>提升教育教学质量</t>
  </si>
  <si>
    <t>提升单位形象</t>
  </si>
  <si>
    <t>提升</t>
  </si>
  <si>
    <t>经济效益指标</t>
  </si>
  <si>
    <t>促进社会经济发展</t>
  </si>
  <si>
    <t>满意度指标(10分)</t>
  </si>
  <si>
    <t>群众满意度指标</t>
  </si>
  <si>
    <t>社会满意度</t>
  </si>
  <si>
    <t>95%以上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</si>
  <si>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</si>
  <si>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</si>
  <si>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</si>
  <si>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</si>
  <si>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</si>
  <si>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</si>
  <si>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</si>
  <si>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2024年度武汉市东西湖区天澜尚荣幼儿园定额补助项目绩效自评表</t>
  </si>
  <si>
    <t>单位名称：武汉市东西湖区天澜尚荣幼儿园                     填报日期：2025年4月21日</t>
  </si>
  <si>
    <t>定额补助</t>
  </si>
  <si>
    <t>主管部门</t>
  </si>
  <si>
    <t>武汉市东西湖区教育局</t>
  </si>
  <si>
    <t>项目实施单位</t>
  </si>
  <si>
    <t xml:space="preserve">天澜尚荣幼儿园 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</si>
  <si>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</si>
  <si>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</si>
  <si>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</si>
  <si>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</si>
  <si>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</si>
  <si>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</si>
  <si>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</si>
  <si>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</si>
  <si>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6600元/人</t>
  </si>
  <si>
    <t>教职工人数</t>
  </si>
  <si>
    <t>26人</t>
  </si>
  <si>
    <t>补助覆盖率</t>
  </si>
  <si>
    <t>保障教职工基本需求</t>
  </si>
  <si>
    <t>保障</t>
  </si>
  <si>
    <t>满意度指标（10分）</t>
  </si>
  <si>
    <t>服务对象满意度指标</t>
  </si>
  <si>
    <t>教职工满意度</t>
  </si>
  <si>
    <t>≧90%</t>
  </si>
  <si>
    <t>2024年度武汉市东西湖区天澜尚荣幼儿园非编教师经费项目绩效自评表</t>
  </si>
  <si>
    <t>非编教师经费</t>
  </si>
  <si>
    <t>非编教师经费支出</t>
  </si>
  <si>
    <t>240万元</t>
  </si>
  <si>
    <t>186.32万元</t>
  </si>
  <si>
    <t>非编教师人数</t>
  </si>
  <si>
    <t>24人</t>
  </si>
  <si>
    <t>保障教师利益</t>
  </si>
  <si>
    <t>时效指标</t>
  </si>
  <si>
    <t>每月按时发放</t>
  </si>
  <si>
    <t>按时完成</t>
  </si>
  <si>
    <t>确保幼儿园保育教育工作正常进行</t>
  </si>
  <si>
    <t>教师满意率</t>
  </si>
  <si>
    <t>≥90%</t>
  </si>
  <si>
    <t>2024年度武汉市东西湖区天澜尚荣幼儿园临聘人员工资项目绩效自评表</t>
  </si>
  <si>
    <t>临聘人员工资</t>
  </si>
  <si>
    <t>临聘教师经费支出</t>
  </si>
  <si>
    <t>15.71万元</t>
  </si>
  <si>
    <t>10.77万元</t>
  </si>
  <si>
    <t>临聘教师人数</t>
  </si>
  <si>
    <t>7人</t>
  </si>
  <si>
    <t>2024年度武汉市东西湖区天澜尚荣幼儿园区级公用经费项目绩效自评表</t>
  </si>
  <si>
    <t>区级公用经费</t>
  </si>
  <si>
    <r>
      <rPr>
        <sz val="10.5"/>
        <color theme="1"/>
        <rFont val="宋体"/>
        <charset val="134"/>
      </rPr>
      <t>经济成本指标</t>
    </r>
  </si>
  <si>
    <t>学前公用经费生均标准</t>
  </si>
  <si>
    <r>
      <rPr>
        <sz val="10.5"/>
        <color theme="1"/>
        <rFont val="宋体"/>
        <charset val="134"/>
      </rPr>
      <t>240元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生</t>
    </r>
  </si>
  <si>
    <r>
      <rPr>
        <sz val="10.5"/>
        <color theme="1"/>
        <rFont val="宋体"/>
        <charset val="134"/>
      </rPr>
      <t>数量指标</t>
    </r>
  </si>
  <si>
    <t>学前公用经费人数</t>
  </si>
  <si>
    <t>301人</t>
  </si>
  <si>
    <t>教育教学活动顺利开展</t>
  </si>
  <si>
    <r>
      <rPr>
        <sz val="10.5"/>
        <color theme="1"/>
        <rFont val="宋体"/>
        <charset val="134"/>
      </rPr>
      <t>顺利开展</t>
    </r>
  </si>
  <si>
    <t>保障学校日常运转</t>
  </si>
  <si>
    <r>
      <rPr>
        <sz val="10.5"/>
        <color theme="1"/>
        <rFont val="宋体"/>
        <charset val="134"/>
      </rPr>
      <t>保障</t>
    </r>
  </si>
  <si>
    <t>由于请款进度缓慢，造成我园多个项目受影响</t>
  </si>
  <si>
    <t>2024年度武汉市东西湖区天澜尚荣幼儿园校园安保项目绩效自评表</t>
  </si>
  <si>
    <t>校园安保</t>
  </si>
  <si>
    <t>校园安保支出</t>
  </si>
  <si>
    <t>6万元/人·年</t>
  </si>
  <si>
    <t>5.5万元/人·年</t>
  </si>
  <si>
    <t>保安人数</t>
  </si>
  <si>
    <t>3人</t>
  </si>
  <si>
    <t>安全责任事故</t>
  </si>
  <si>
    <t>0起</t>
  </si>
  <si>
    <t>2024年完成</t>
  </si>
  <si>
    <t>构建安全和谐平安校园</t>
  </si>
  <si>
    <t>达成</t>
  </si>
  <si>
    <t>师生满意率</t>
  </si>
  <si>
    <t>2024年度武汉市东西湖区天澜尚荣幼儿园项目绩效自评情况汇总表</t>
  </si>
  <si>
    <t>项目自评得分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</si>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</sst>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6950055" cy="12125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1153;&#25991;&#20214;&#21450;&#20449;&#24687;\24&#24180;&#20869;&#25511;&#21450;&#32489;&#25928;&#33258;&#35780;&#65288;&#23558;&#22253;&#23578;&#33635;&#65289;\24&#24180;&#32489;&#25928;&#33258;&#35780;\038049&#23558;&#20891;&#36335;&#23578;&#21512;&#24188;&#20799;&#22253;&#19996;&#36130;&#12304;2025&#12305;4&#21495;&#38468;&#20214;&#65306;&#33258;&#35780;&#21450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体自评表"/>
      <sheetName val="部门整体汇总表"/>
      <sheetName val="项目自评汇总表"/>
      <sheetName val="定额补助"/>
      <sheetName val="校园安保"/>
      <sheetName val="区级公用经费"/>
      <sheetName val="非编教师经费"/>
      <sheetName val="临聘教师"/>
      <sheetName val="第三方机构绩效评价报告备案表"/>
    </sheetNames>
    <sheetDataSet>
      <sheetData sheetId="0"/>
      <sheetData sheetId="1"/>
      <sheetData sheetId="2"/>
      <sheetData sheetId="3">
        <row r="14">
          <cell r="H14">
            <v>25</v>
          </cell>
        </row>
        <row r="15">
          <cell r="H15">
            <v>10</v>
          </cell>
        </row>
      </sheetData>
      <sheetData sheetId="4">
        <row r="16">
          <cell r="H16">
            <v>10</v>
          </cell>
        </row>
      </sheetData>
      <sheetData sheetId="5">
        <row r="13">
          <cell r="H13">
            <v>12</v>
          </cell>
        </row>
        <row r="14">
          <cell r="H14">
            <v>15</v>
          </cell>
        </row>
        <row r="15">
          <cell r="H15">
            <v>10</v>
          </cell>
        </row>
      </sheetData>
      <sheetData sheetId="6">
        <row r="16">
          <cell r="H16">
            <v>10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view="pageBreakPreview" zoomScaleNormal="100" workbookViewId="0">
      <selection activeCell="N7" sqref="N7"/>
    </sheetView>
  </sheetViews>
  <sheetFormatPr defaultColWidth="9" defaultRowHeight="14.4"/>
  <cols>
    <col min="1" max="1" width="4.87962962962963" customWidth="1"/>
    <col min="5" max="5" width="10.6296296296296" customWidth="1"/>
    <col min="7" max="7" width="10.75" customWidth="1"/>
    <col min="8" max="9" width="11.7777777777778"/>
    <col min="10" max="10" width="12.8888888888889"/>
    <col min="15" max="15" width="12.5" customWidth="1"/>
    <col min="17" max="17" width="16.75" customWidth="1"/>
  </cols>
  <sheetData>
    <row r="1" ht="39.75" customHeight="1" spans="1:1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t="s">
        <v>1</v>
      </c>
      <c r="F2" t="s">
        <v>2</v>
      </c>
      <c r="Q2" t="s">
        <v>3</v>
      </c>
    </row>
    <row r="3" ht="18" customHeight="1" spans="1:17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11" t="s">
        <v>9</v>
      </c>
      <c r="G3" s="12"/>
      <c r="H3" s="13"/>
      <c r="I3" s="6" t="s">
        <v>10</v>
      </c>
      <c r="J3" s="6" t="s">
        <v>11</v>
      </c>
      <c r="K3" s="11" t="s">
        <v>12</v>
      </c>
      <c r="L3" s="12"/>
      <c r="M3" s="12"/>
      <c r="N3" s="12"/>
      <c r="O3" s="12"/>
      <c r="P3" s="13"/>
      <c r="Q3" s="6" t="s">
        <v>13</v>
      </c>
    </row>
    <row r="4" ht="27" customHeight="1" spans="1:17">
      <c r="A4" s="8"/>
      <c r="B4" s="8"/>
      <c r="C4" s="8"/>
      <c r="D4" s="8"/>
      <c r="E4" s="8"/>
      <c r="F4" s="7" t="s">
        <v>14</v>
      </c>
      <c r="G4" s="7" t="s">
        <v>15</v>
      </c>
      <c r="H4" s="7" t="s">
        <v>16</v>
      </c>
      <c r="I4" s="8"/>
      <c r="J4" s="8"/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8"/>
    </row>
    <row r="5" ht="69" customHeight="1" spans="1:17">
      <c r="A5" s="9"/>
      <c r="B5" s="44" t="s">
        <v>23</v>
      </c>
      <c r="C5" s="10" t="s">
        <v>24</v>
      </c>
      <c r="D5" s="9"/>
      <c r="E5" s="10" t="s">
        <v>24</v>
      </c>
      <c r="F5" s="9">
        <v>419.79</v>
      </c>
      <c r="G5" s="9">
        <f>H5-F5</f>
        <v>34.07</v>
      </c>
      <c r="H5" s="9">
        <v>453.86</v>
      </c>
      <c r="I5" s="9">
        <v>281.29</v>
      </c>
      <c r="J5" s="9">
        <f>ROUND(I5/H5*100,2)</f>
        <v>61.98</v>
      </c>
      <c r="K5" s="9">
        <v>12.4</v>
      </c>
      <c r="L5" s="9">
        <v>20</v>
      </c>
      <c r="M5" s="9">
        <v>20</v>
      </c>
      <c r="N5" s="9">
        <v>28</v>
      </c>
      <c r="O5" s="9">
        <v>10</v>
      </c>
      <c r="P5" s="9">
        <f>SUM(K5:O5)</f>
        <v>90.4</v>
      </c>
      <c r="Q5" s="43" t="s">
        <v>25</v>
      </c>
    </row>
    <row r="6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workbookViewId="0">
      <selection activeCell="G6" sqref="G6:H6"/>
    </sheetView>
  </sheetViews>
  <sheetFormatPr defaultColWidth="9" defaultRowHeight="14.4" outlineLevelCol="7"/>
  <cols>
    <col min="1" max="1" width="7.62962962962963" customWidth="1"/>
    <col min="2" max="2" width="8.12962962962963" customWidth="1"/>
    <col min="4" max="4" width="13.2222222222222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26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27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28</v>
      </c>
      <c r="B3" s="18"/>
      <c r="C3" s="18" t="s">
        <v>24</v>
      </c>
      <c r="D3" s="18"/>
      <c r="E3" s="18"/>
      <c r="F3" s="18"/>
      <c r="G3" s="18"/>
      <c r="H3" s="18"/>
    </row>
    <row r="4" ht="30" customHeight="1" spans="1:8">
      <c r="A4" s="18" t="s">
        <v>29</v>
      </c>
      <c r="B4" s="18"/>
      <c r="C4" s="19" t="s">
        <v>30</v>
      </c>
      <c r="D4" s="19"/>
      <c r="E4" s="19"/>
      <c r="F4" s="18" t="s">
        <v>31</v>
      </c>
      <c r="G4" s="18"/>
      <c r="H4" s="18" t="s">
        <v>32</v>
      </c>
    </row>
    <row r="5" ht="30" customHeight="1" spans="1:8">
      <c r="A5" s="20" t="s">
        <v>33</v>
      </c>
      <c r="B5" s="21"/>
      <c r="C5" s="18"/>
      <c r="D5" s="18" t="s">
        <v>34</v>
      </c>
      <c r="E5" s="18" t="s">
        <v>35</v>
      </c>
      <c r="F5" s="18" t="s">
        <v>36</v>
      </c>
      <c r="G5" s="20" t="s">
        <v>37</v>
      </c>
      <c r="H5" s="21"/>
    </row>
    <row r="6" ht="30" customHeight="1" spans="1:8">
      <c r="A6" s="22"/>
      <c r="B6" s="23"/>
      <c r="C6" s="18" t="s">
        <v>38</v>
      </c>
      <c r="D6" s="18">
        <v>453.86</v>
      </c>
      <c r="E6" s="18">
        <v>281.29</v>
      </c>
      <c r="F6" s="37">
        <f>E6/D6</f>
        <v>0.619772617106597</v>
      </c>
      <c r="G6" s="38">
        <f>20*F6</f>
        <v>12.3954523421319</v>
      </c>
      <c r="H6" s="38"/>
    </row>
    <row r="7" ht="73" customHeight="1" spans="1:8">
      <c r="A7" s="18" t="s">
        <v>39</v>
      </c>
      <c r="B7" s="18"/>
      <c r="C7" s="39" t="s">
        <v>40</v>
      </c>
      <c r="D7" s="40"/>
      <c r="E7" s="40"/>
      <c r="F7" s="40"/>
      <c r="G7" s="40"/>
      <c r="H7" s="41"/>
    </row>
    <row r="8" ht="30" customHeight="1" spans="1:8">
      <c r="A8" s="28" t="s">
        <v>41</v>
      </c>
      <c r="B8" s="18" t="s">
        <v>42</v>
      </c>
      <c r="C8" s="18" t="s">
        <v>43</v>
      </c>
      <c r="D8" s="18" t="s">
        <v>44</v>
      </c>
      <c r="E8" s="18"/>
      <c r="F8" s="26" t="s">
        <v>45</v>
      </c>
      <c r="G8" s="18" t="s">
        <v>46</v>
      </c>
      <c r="H8" s="18" t="s">
        <v>47</v>
      </c>
    </row>
    <row r="9" ht="30" customHeight="1" spans="1:8">
      <c r="A9" s="28"/>
      <c r="B9" s="26" t="s">
        <v>48</v>
      </c>
      <c r="C9" s="18" t="s">
        <v>49</v>
      </c>
      <c r="D9" s="18" t="s">
        <v>50</v>
      </c>
      <c r="E9" s="18"/>
      <c r="F9" s="36">
        <v>1</v>
      </c>
      <c r="G9" s="36">
        <v>1</v>
      </c>
      <c r="H9" s="18">
        <v>20</v>
      </c>
    </row>
    <row r="10" ht="30" customHeight="1" spans="1:8">
      <c r="A10" s="28"/>
      <c r="B10" s="26" t="s">
        <v>51</v>
      </c>
      <c r="C10" s="18" t="s">
        <v>52</v>
      </c>
      <c r="D10" s="18" t="s">
        <v>53</v>
      </c>
      <c r="E10" s="18"/>
      <c r="F10" s="36">
        <v>1</v>
      </c>
      <c r="G10" s="36">
        <v>1</v>
      </c>
      <c r="H10" s="18">
        <v>7</v>
      </c>
    </row>
    <row r="11" ht="30" customHeight="1" spans="1:8">
      <c r="A11" s="28"/>
      <c r="B11" s="28"/>
      <c r="C11" s="18" t="s">
        <v>54</v>
      </c>
      <c r="D11" s="18" t="s">
        <v>55</v>
      </c>
      <c r="E11" s="18"/>
      <c r="F11" s="36">
        <v>1</v>
      </c>
      <c r="G11" s="36">
        <v>1</v>
      </c>
      <c r="H11" s="18">
        <v>6</v>
      </c>
    </row>
    <row r="12" ht="30" customHeight="1" spans="1:8">
      <c r="A12" s="28"/>
      <c r="B12" s="28"/>
      <c r="C12" s="18" t="s">
        <v>56</v>
      </c>
      <c r="D12" s="18" t="s">
        <v>50</v>
      </c>
      <c r="E12" s="18"/>
      <c r="F12" s="36">
        <v>1</v>
      </c>
      <c r="G12" s="36">
        <v>1</v>
      </c>
      <c r="H12" s="18">
        <v>7</v>
      </c>
    </row>
    <row r="13" ht="30" customHeight="1" spans="1:8">
      <c r="A13" s="28"/>
      <c r="B13" s="26" t="s">
        <v>57</v>
      </c>
      <c r="C13" s="18" t="s">
        <v>58</v>
      </c>
      <c r="D13" s="18" t="s">
        <v>59</v>
      </c>
      <c r="E13" s="18"/>
      <c r="F13" s="18" t="s">
        <v>60</v>
      </c>
      <c r="G13" s="18" t="s">
        <v>61</v>
      </c>
      <c r="H13" s="18">
        <v>14</v>
      </c>
    </row>
    <row r="14" ht="30" customHeight="1" spans="1:8">
      <c r="A14" s="28"/>
      <c r="B14" s="28"/>
      <c r="C14" s="18" t="s">
        <v>62</v>
      </c>
      <c r="D14" s="18" t="s">
        <v>63</v>
      </c>
      <c r="E14" s="18"/>
      <c r="F14" s="36">
        <v>1</v>
      </c>
      <c r="G14" s="36">
        <v>1</v>
      </c>
      <c r="H14" s="18">
        <v>14</v>
      </c>
    </row>
    <row r="15" ht="42.75" customHeight="1" spans="1:8">
      <c r="A15" s="35"/>
      <c r="B15" s="18" t="s">
        <v>64</v>
      </c>
      <c r="C15" s="18" t="s">
        <v>65</v>
      </c>
      <c r="D15" s="18" t="s">
        <v>66</v>
      </c>
      <c r="E15" s="18"/>
      <c r="F15" s="18" t="s">
        <v>67</v>
      </c>
      <c r="G15" s="36">
        <v>0.96</v>
      </c>
      <c r="H15" s="18">
        <v>10</v>
      </c>
    </row>
    <row r="16" ht="30" customHeight="1" spans="1:8">
      <c r="A16" s="18" t="s">
        <v>68</v>
      </c>
      <c r="B16" s="18">
        <f>78+12.4</f>
        <v>90.4</v>
      </c>
      <c r="C16" s="18"/>
      <c r="D16" s="18"/>
      <c r="E16" s="18"/>
      <c r="F16" s="18"/>
      <c r="G16" s="18"/>
      <c r="H16" s="18"/>
    </row>
    <row r="17" ht="180" customHeight="1" spans="1:8">
      <c r="A17" s="18" t="s">
        <v>69</v>
      </c>
      <c r="B17" s="18"/>
      <c r="C17" s="19" t="s">
        <v>70</v>
      </c>
      <c r="D17" s="19"/>
      <c r="E17" s="19"/>
      <c r="F17" s="19"/>
      <c r="G17" s="19"/>
      <c r="H17" s="19"/>
    </row>
    <row r="18" ht="180" customHeight="1" spans="1:8">
      <c r="A18" s="18" t="s">
        <v>71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72</v>
      </c>
      <c r="B19" s="18"/>
      <c r="C19" s="18" t="s">
        <v>73</v>
      </c>
      <c r="D19" s="18"/>
      <c r="E19" s="18"/>
      <c r="F19" s="18"/>
      <c r="G19" s="18"/>
      <c r="H19" s="18"/>
    </row>
    <row r="20" ht="134.1" customHeight="1" spans="1:8">
      <c r="A20" s="31" t="s">
        <v>74</v>
      </c>
      <c r="B20" s="32"/>
      <c r="C20" s="32"/>
      <c r="D20" s="32"/>
      <c r="E20" s="32"/>
      <c r="F20" s="32"/>
      <c r="G20" s="32"/>
      <c r="H20" s="32"/>
    </row>
  </sheetData>
  <mergeCells count="31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8:A15"/>
    <mergeCell ref="B10:B12"/>
    <mergeCell ref="B13:B14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topLeftCell="A18" workbookViewId="0">
      <selection activeCell="H11" sqref="H11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75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76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7</v>
      </c>
      <c r="B3" s="18"/>
      <c r="C3" s="18" t="s">
        <v>77</v>
      </c>
      <c r="D3" s="18"/>
      <c r="E3" s="18"/>
      <c r="F3" s="18"/>
      <c r="G3" s="18"/>
      <c r="H3" s="18"/>
    </row>
    <row r="4" ht="30" customHeight="1" spans="1:8">
      <c r="A4" s="18" t="s">
        <v>78</v>
      </c>
      <c r="B4" s="18"/>
      <c r="C4" s="19" t="s">
        <v>79</v>
      </c>
      <c r="D4" s="19"/>
      <c r="E4" s="19"/>
      <c r="F4" s="18" t="s">
        <v>80</v>
      </c>
      <c r="G4" s="18"/>
      <c r="H4" s="18" t="s">
        <v>81</v>
      </c>
    </row>
    <row r="5" ht="30" customHeight="1" spans="1:8">
      <c r="A5" s="18" t="s">
        <v>82</v>
      </c>
      <c r="B5" s="18"/>
      <c r="C5" s="19" t="s">
        <v>83</v>
      </c>
      <c r="D5" s="19"/>
      <c r="E5" s="19"/>
      <c r="F5" s="19"/>
      <c r="G5" s="19"/>
      <c r="H5" s="19"/>
    </row>
    <row r="6" ht="30" customHeight="1" spans="1:8">
      <c r="A6" s="18" t="s">
        <v>84</v>
      </c>
      <c r="B6" s="18"/>
      <c r="C6" s="19" t="s">
        <v>85</v>
      </c>
      <c r="D6" s="19"/>
      <c r="E6" s="19"/>
      <c r="F6" s="19"/>
      <c r="G6" s="19"/>
      <c r="H6" s="19"/>
    </row>
    <row r="7" ht="30" customHeight="1" spans="1:8">
      <c r="A7" s="18" t="s">
        <v>86</v>
      </c>
      <c r="B7" s="18"/>
      <c r="C7" s="19" t="s">
        <v>87</v>
      </c>
      <c r="D7" s="19"/>
      <c r="E7" s="19"/>
      <c r="F7" s="19"/>
      <c r="G7" s="19"/>
      <c r="H7" s="19"/>
    </row>
    <row r="8" ht="30" customHeight="1" spans="1:8">
      <c r="A8" s="20" t="s">
        <v>33</v>
      </c>
      <c r="B8" s="21"/>
      <c r="C8" s="18"/>
      <c r="D8" s="18" t="s">
        <v>34</v>
      </c>
      <c r="E8" s="18" t="s">
        <v>35</v>
      </c>
      <c r="F8" s="18" t="s">
        <v>36</v>
      </c>
      <c r="G8" s="20" t="s">
        <v>37</v>
      </c>
      <c r="H8" s="21"/>
    </row>
    <row r="9" ht="30" customHeight="1" spans="1:8">
      <c r="A9" s="22"/>
      <c r="B9" s="23"/>
      <c r="C9" s="18" t="s">
        <v>88</v>
      </c>
      <c r="D9" s="18">
        <v>19.01</v>
      </c>
      <c r="E9" s="18">
        <v>18.55</v>
      </c>
      <c r="F9" s="24">
        <f>E9/D9</f>
        <v>0.975802209363493</v>
      </c>
      <c r="G9" s="25">
        <f>20*F9</f>
        <v>19.5160441872699</v>
      </c>
      <c r="H9" s="25"/>
    </row>
    <row r="10" ht="30" customHeight="1" spans="1:8">
      <c r="A10" s="26" t="s">
        <v>89</v>
      </c>
      <c r="B10" s="18" t="s">
        <v>42</v>
      </c>
      <c r="C10" s="18" t="s">
        <v>43</v>
      </c>
      <c r="D10" s="26" t="s">
        <v>44</v>
      </c>
      <c r="E10" s="26"/>
      <c r="F10" s="26" t="s">
        <v>45</v>
      </c>
      <c r="G10" s="26" t="s">
        <v>46</v>
      </c>
      <c r="H10" s="26" t="s">
        <v>47</v>
      </c>
    </row>
    <row r="11" ht="30" customHeight="1" spans="1:8">
      <c r="A11" s="27"/>
      <c r="B11" s="26" t="s">
        <v>48</v>
      </c>
      <c r="C11" s="18" t="s">
        <v>49</v>
      </c>
      <c r="D11" s="18" t="s">
        <v>77</v>
      </c>
      <c r="E11" s="18"/>
      <c r="F11" s="18" t="s">
        <v>90</v>
      </c>
      <c r="G11" s="18" t="s">
        <v>90</v>
      </c>
      <c r="H11" s="18">
        <v>20</v>
      </c>
    </row>
    <row r="12" ht="30" customHeight="1" spans="1:8">
      <c r="A12" s="27"/>
      <c r="B12" s="18" t="s">
        <v>51</v>
      </c>
      <c r="C12" s="18" t="s">
        <v>52</v>
      </c>
      <c r="D12" s="18" t="s">
        <v>91</v>
      </c>
      <c r="E12" s="18"/>
      <c r="F12" s="18" t="s">
        <v>92</v>
      </c>
      <c r="G12" s="18" t="s">
        <v>92</v>
      </c>
      <c r="H12" s="18">
        <v>10</v>
      </c>
    </row>
    <row r="13" ht="30" customHeight="1" spans="1:8">
      <c r="A13" s="27"/>
      <c r="B13" s="18"/>
      <c r="C13" s="18" t="s">
        <v>54</v>
      </c>
      <c r="D13" s="18" t="s">
        <v>93</v>
      </c>
      <c r="E13" s="18"/>
      <c r="F13" s="36">
        <v>1</v>
      </c>
      <c r="G13" s="36">
        <v>1</v>
      </c>
      <c r="H13" s="18">
        <v>10</v>
      </c>
    </row>
    <row r="14" ht="30" customHeight="1" spans="1:8">
      <c r="A14" s="27"/>
      <c r="B14" s="18" t="s">
        <v>57</v>
      </c>
      <c r="C14" s="18" t="s">
        <v>58</v>
      </c>
      <c r="D14" s="18" t="s">
        <v>94</v>
      </c>
      <c r="E14" s="18"/>
      <c r="F14" s="18" t="s">
        <v>95</v>
      </c>
      <c r="G14" s="18" t="s">
        <v>95</v>
      </c>
      <c r="H14" s="18">
        <v>25</v>
      </c>
    </row>
    <row r="15" ht="30" customHeight="1" spans="1:8">
      <c r="A15" s="28"/>
      <c r="B15" s="18" t="s">
        <v>96</v>
      </c>
      <c r="C15" s="18" t="s">
        <v>97</v>
      </c>
      <c r="D15" s="29" t="s">
        <v>98</v>
      </c>
      <c r="E15" s="30"/>
      <c r="F15" s="18" t="s">
        <v>99</v>
      </c>
      <c r="G15" s="18" t="s">
        <v>99</v>
      </c>
      <c r="H15" s="18">
        <v>10</v>
      </c>
    </row>
    <row r="16" ht="30" customHeight="1" spans="1:8">
      <c r="A16" s="18" t="s">
        <v>68</v>
      </c>
      <c r="B16" s="25">
        <f>G9+H11+H12+H13+H14+H15</f>
        <v>94.5160441872699</v>
      </c>
      <c r="C16" s="25"/>
      <c r="D16" s="25"/>
      <c r="E16" s="25"/>
      <c r="F16" s="25"/>
      <c r="G16" s="25"/>
      <c r="H16" s="25"/>
    </row>
    <row r="17" ht="180" customHeight="1" spans="1:8">
      <c r="A17" s="18" t="s">
        <v>69</v>
      </c>
      <c r="B17" s="18"/>
      <c r="C17" s="19" t="s">
        <v>70</v>
      </c>
      <c r="D17" s="19"/>
      <c r="E17" s="19"/>
      <c r="F17" s="19"/>
      <c r="G17" s="19"/>
      <c r="H17" s="19"/>
    </row>
    <row r="18" ht="180" customHeight="1" spans="1:8">
      <c r="A18" s="18" t="s">
        <v>71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72</v>
      </c>
      <c r="B19" s="18"/>
      <c r="C19" s="18" t="s">
        <v>73</v>
      </c>
      <c r="D19" s="18"/>
      <c r="E19" s="18"/>
      <c r="F19" s="18"/>
      <c r="G19" s="18"/>
      <c r="H19" s="18"/>
    </row>
    <row r="20" ht="134.1" customHeight="1" spans="1:8">
      <c r="A20" s="31" t="s">
        <v>74</v>
      </c>
      <c r="B20" s="32"/>
      <c r="C20" s="32"/>
      <c r="D20" s="32"/>
      <c r="E20" s="32"/>
      <c r="F20" s="32"/>
      <c r="G20" s="32"/>
      <c r="H20" s="32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topLeftCell="A20" workbookViewId="0">
      <selection activeCell="K8" sqref="K8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100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76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7</v>
      </c>
      <c r="B3" s="18"/>
      <c r="C3" s="18" t="s">
        <v>101</v>
      </c>
      <c r="D3" s="18"/>
      <c r="E3" s="18"/>
      <c r="F3" s="18"/>
      <c r="G3" s="18"/>
      <c r="H3" s="18"/>
    </row>
    <row r="4" ht="30" customHeight="1" spans="1:8">
      <c r="A4" s="18" t="s">
        <v>78</v>
      </c>
      <c r="B4" s="18"/>
      <c r="C4" s="19" t="s">
        <v>79</v>
      </c>
      <c r="D4" s="19"/>
      <c r="E4" s="19"/>
      <c r="F4" s="18" t="s">
        <v>80</v>
      </c>
      <c r="G4" s="18"/>
      <c r="H4" s="18" t="s">
        <v>81</v>
      </c>
    </row>
    <row r="5" ht="30" customHeight="1" spans="1:8">
      <c r="A5" s="18" t="s">
        <v>82</v>
      </c>
      <c r="B5" s="18"/>
      <c r="C5" s="19" t="s">
        <v>83</v>
      </c>
      <c r="D5" s="19"/>
      <c r="E5" s="19"/>
      <c r="F5" s="19"/>
      <c r="G5" s="19"/>
      <c r="H5" s="19"/>
    </row>
    <row r="6" ht="30" customHeight="1" spans="1:8">
      <c r="A6" s="18" t="s">
        <v>84</v>
      </c>
      <c r="B6" s="18"/>
      <c r="C6" s="19" t="s">
        <v>85</v>
      </c>
      <c r="D6" s="19"/>
      <c r="E6" s="19"/>
      <c r="F6" s="19"/>
      <c r="G6" s="19"/>
      <c r="H6" s="19"/>
    </row>
    <row r="7" ht="30" customHeight="1" spans="1:8">
      <c r="A7" s="18" t="s">
        <v>86</v>
      </c>
      <c r="B7" s="18"/>
      <c r="C7" s="19" t="s">
        <v>87</v>
      </c>
      <c r="D7" s="19"/>
      <c r="E7" s="19"/>
      <c r="F7" s="19"/>
      <c r="G7" s="19"/>
      <c r="H7" s="19"/>
    </row>
    <row r="8" ht="30" customHeight="1" spans="1:8">
      <c r="A8" s="20" t="s">
        <v>33</v>
      </c>
      <c r="B8" s="21"/>
      <c r="C8" s="18"/>
      <c r="D8" s="18" t="s">
        <v>34</v>
      </c>
      <c r="E8" s="18" t="s">
        <v>35</v>
      </c>
      <c r="F8" s="18" t="s">
        <v>36</v>
      </c>
      <c r="G8" s="20" t="s">
        <v>37</v>
      </c>
      <c r="H8" s="21"/>
    </row>
    <row r="9" ht="30" customHeight="1" spans="1:8">
      <c r="A9" s="22"/>
      <c r="B9" s="23"/>
      <c r="C9" s="18" t="s">
        <v>88</v>
      </c>
      <c r="D9" s="18">
        <v>240</v>
      </c>
      <c r="E9" s="18">
        <v>186.32</v>
      </c>
      <c r="F9" s="24">
        <f>E9/D9</f>
        <v>0.776333333333333</v>
      </c>
      <c r="G9" s="25">
        <f>20*F9</f>
        <v>15.5266666666667</v>
      </c>
      <c r="H9" s="25"/>
    </row>
    <row r="10" ht="30" customHeight="1" spans="1:8">
      <c r="A10" s="26" t="s">
        <v>89</v>
      </c>
      <c r="B10" s="18" t="s">
        <v>42</v>
      </c>
      <c r="C10" s="18" t="s">
        <v>43</v>
      </c>
      <c r="D10" s="26" t="s">
        <v>44</v>
      </c>
      <c r="E10" s="26"/>
      <c r="F10" s="26" t="s">
        <v>45</v>
      </c>
      <c r="G10" s="26" t="s">
        <v>46</v>
      </c>
      <c r="H10" s="26" t="s">
        <v>47</v>
      </c>
    </row>
    <row r="11" ht="30" customHeight="1" spans="1:8">
      <c r="A11" s="27"/>
      <c r="B11" s="26" t="s">
        <v>48</v>
      </c>
      <c r="C11" s="18" t="s">
        <v>49</v>
      </c>
      <c r="D11" s="18" t="s">
        <v>102</v>
      </c>
      <c r="E11" s="18"/>
      <c r="F11" s="18" t="s">
        <v>103</v>
      </c>
      <c r="G11" s="18" t="s">
        <v>104</v>
      </c>
      <c r="H11" s="18">
        <v>18</v>
      </c>
    </row>
    <row r="12" ht="30" customHeight="1" spans="1:8">
      <c r="A12" s="27"/>
      <c r="B12" s="26" t="s">
        <v>51</v>
      </c>
      <c r="C12" s="18" t="s">
        <v>52</v>
      </c>
      <c r="D12" s="18" t="s">
        <v>105</v>
      </c>
      <c r="E12" s="18"/>
      <c r="F12" s="18" t="s">
        <v>106</v>
      </c>
      <c r="G12" s="18" t="s">
        <v>106</v>
      </c>
      <c r="H12" s="18">
        <v>7</v>
      </c>
    </row>
    <row r="13" ht="30" customHeight="1" spans="1:8">
      <c r="A13" s="27"/>
      <c r="B13" s="28"/>
      <c r="C13" s="18" t="s">
        <v>54</v>
      </c>
      <c r="D13" s="18" t="s">
        <v>107</v>
      </c>
      <c r="E13" s="18"/>
      <c r="F13" s="18" t="s">
        <v>95</v>
      </c>
      <c r="G13" s="18" t="s">
        <v>95</v>
      </c>
      <c r="H13" s="18">
        <v>7</v>
      </c>
    </row>
    <row r="14" ht="30" customHeight="1" spans="1:8">
      <c r="A14" s="27"/>
      <c r="B14" s="35"/>
      <c r="C14" s="18" t="s">
        <v>108</v>
      </c>
      <c r="D14" s="18" t="s">
        <v>109</v>
      </c>
      <c r="E14" s="18"/>
      <c r="F14" s="18" t="s">
        <v>110</v>
      </c>
      <c r="G14" s="18" t="s">
        <v>110</v>
      </c>
      <c r="H14" s="18">
        <v>6</v>
      </c>
    </row>
    <row r="15" ht="30" customHeight="1" spans="1:8">
      <c r="A15" s="27"/>
      <c r="B15" s="18" t="s">
        <v>57</v>
      </c>
      <c r="C15" s="18" t="s">
        <v>58</v>
      </c>
      <c r="D15" s="18" t="s">
        <v>111</v>
      </c>
      <c r="E15" s="18"/>
      <c r="F15" s="18" t="s">
        <v>95</v>
      </c>
      <c r="G15" s="18" t="s">
        <v>95</v>
      </c>
      <c r="H15" s="18">
        <v>27</v>
      </c>
    </row>
    <row r="16" ht="30" customHeight="1" spans="1:8">
      <c r="A16" s="28"/>
      <c r="B16" s="18" t="s">
        <v>96</v>
      </c>
      <c r="C16" s="18" t="s">
        <v>97</v>
      </c>
      <c r="D16" s="29" t="s">
        <v>112</v>
      </c>
      <c r="E16" s="30"/>
      <c r="F16" s="18" t="s">
        <v>113</v>
      </c>
      <c r="G16" s="18" t="s">
        <v>113</v>
      </c>
      <c r="H16" s="18">
        <v>10</v>
      </c>
    </row>
    <row r="17" ht="30" customHeight="1" spans="1:8">
      <c r="A17" s="18" t="s">
        <v>68</v>
      </c>
      <c r="B17" s="25">
        <f>G9+H11+H12+H13+H14+H15+H16</f>
        <v>90.5266666666667</v>
      </c>
      <c r="C17" s="25"/>
      <c r="D17" s="25"/>
      <c r="E17" s="25"/>
      <c r="F17" s="25"/>
      <c r="G17" s="25"/>
      <c r="H17" s="25"/>
    </row>
    <row r="18" ht="180" customHeight="1" spans="1:8">
      <c r="A18" s="18" t="s">
        <v>69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71</v>
      </c>
      <c r="B19" s="18"/>
      <c r="C19" s="19" t="s">
        <v>70</v>
      </c>
      <c r="D19" s="19"/>
      <c r="E19" s="19"/>
      <c r="F19" s="19"/>
      <c r="G19" s="19"/>
      <c r="H19" s="19"/>
    </row>
    <row r="20" ht="180" customHeight="1" spans="1:8">
      <c r="A20" s="18" t="s">
        <v>72</v>
      </c>
      <c r="B20" s="18"/>
      <c r="C20" s="18" t="s">
        <v>73</v>
      </c>
      <c r="D20" s="18"/>
      <c r="E20" s="18"/>
      <c r="F20" s="18"/>
      <c r="G20" s="18"/>
      <c r="H20" s="18"/>
    </row>
    <row r="21" ht="134.1" customHeight="1" spans="1:8">
      <c r="A21" s="31" t="s">
        <v>74</v>
      </c>
      <c r="B21" s="32"/>
      <c r="C21" s="32"/>
      <c r="D21" s="32"/>
      <c r="E21" s="32"/>
      <c r="F21" s="32"/>
      <c r="G21" s="32"/>
      <c r="H21" s="32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topLeftCell="A19" workbookViewId="0">
      <selection activeCell="B17" sqref="B17:H17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114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76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7</v>
      </c>
      <c r="B3" s="18"/>
      <c r="C3" s="18" t="s">
        <v>115</v>
      </c>
      <c r="D3" s="18"/>
      <c r="E3" s="18"/>
      <c r="F3" s="18"/>
      <c r="G3" s="18"/>
      <c r="H3" s="18"/>
    </row>
    <row r="4" ht="30" customHeight="1" spans="1:8">
      <c r="A4" s="18" t="s">
        <v>78</v>
      </c>
      <c r="B4" s="18"/>
      <c r="C4" s="19" t="s">
        <v>79</v>
      </c>
      <c r="D4" s="19"/>
      <c r="E4" s="19"/>
      <c r="F4" s="18" t="s">
        <v>80</v>
      </c>
      <c r="G4" s="18"/>
      <c r="H4" s="18" t="s">
        <v>81</v>
      </c>
    </row>
    <row r="5" ht="30" customHeight="1" spans="1:8">
      <c r="A5" s="18" t="s">
        <v>82</v>
      </c>
      <c r="B5" s="18"/>
      <c r="C5" s="19" t="s">
        <v>83</v>
      </c>
      <c r="D5" s="19"/>
      <c r="E5" s="19"/>
      <c r="F5" s="19"/>
      <c r="G5" s="19"/>
      <c r="H5" s="19"/>
    </row>
    <row r="6" ht="30" customHeight="1" spans="1:8">
      <c r="A6" s="18" t="s">
        <v>84</v>
      </c>
      <c r="B6" s="18"/>
      <c r="C6" s="19" t="s">
        <v>85</v>
      </c>
      <c r="D6" s="19"/>
      <c r="E6" s="19"/>
      <c r="F6" s="19"/>
      <c r="G6" s="19"/>
      <c r="H6" s="19"/>
    </row>
    <row r="7" ht="30" customHeight="1" spans="1:8">
      <c r="A7" s="18" t="s">
        <v>86</v>
      </c>
      <c r="B7" s="18"/>
      <c r="C7" s="19" t="s">
        <v>87</v>
      </c>
      <c r="D7" s="19"/>
      <c r="E7" s="19"/>
      <c r="F7" s="19"/>
      <c r="G7" s="19"/>
      <c r="H7" s="19"/>
    </row>
    <row r="8" ht="30" customHeight="1" spans="1:8">
      <c r="A8" s="20" t="s">
        <v>33</v>
      </c>
      <c r="B8" s="21"/>
      <c r="C8" s="18"/>
      <c r="D8" s="18" t="s">
        <v>34</v>
      </c>
      <c r="E8" s="18" t="s">
        <v>35</v>
      </c>
      <c r="F8" s="18" t="s">
        <v>36</v>
      </c>
      <c r="G8" s="20" t="s">
        <v>37</v>
      </c>
      <c r="H8" s="21"/>
    </row>
    <row r="9" ht="30" customHeight="1" spans="1:8">
      <c r="A9" s="22"/>
      <c r="B9" s="23"/>
      <c r="C9" s="18" t="s">
        <v>88</v>
      </c>
      <c r="D9" s="18">
        <v>15.71</v>
      </c>
      <c r="E9" s="18">
        <v>10.77</v>
      </c>
      <c r="F9" s="24">
        <f>E9/D9</f>
        <v>0.685550604710376</v>
      </c>
      <c r="G9" s="25">
        <f>20*F9</f>
        <v>13.7110120942075</v>
      </c>
      <c r="H9" s="25"/>
    </row>
    <row r="10" ht="30" customHeight="1" spans="1:8">
      <c r="A10" s="26" t="s">
        <v>89</v>
      </c>
      <c r="B10" s="18" t="s">
        <v>42</v>
      </c>
      <c r="C10" s="18" t="s">
        <v>43</v>
      </c>
      <c r="D10" s="26" t="s">
        <v>44</v>
      </c>
      <c r="E10" s="26"/>
      <c r="F10" s="26" t="s">
        <v>45</v>
      </c>
      <c r="G10" s="26" t="s">
        <v>46</v>
      </c>
      <c r="H10" s="26" t="s">
        <v>47</v>
      </c>
    </row>
    <row r="11" ht="30" customHeight="1" spans="1:8">
      <c r="A11" s="27"/>
      <c r="B11" s="26" t="s">
        <v>48</v>
      </c>
      <c r="C11" s="18" t="s">
        <v>49</v>
      </c>
      <c r="D11" s="18" t="s">
        <v>116</v>
      </c>
      <c r="E11" s="18"/>
      <c r="F11" s="18" t="s">
        <v>117</v>
      </c>
      <c r="G11" s="18" t="s">
        <v>118</v>
      </c>
      <c r="H11" s="18">
        <v>18</v>
      </c>
    </row>
    <row r="12" ht="30" customHeight="1" spans="1:8">
      <c r="A12" s="27"/>
      <c r="B12" s="18" t="s">
        <v>51</v>
      </c>
      <c r="C12" s="18" t="s">
        <v>52</v>
      </c>
      <c r="D12" s="18" t="s">
        <v>119</v>
      </c>
      <c r="E12" s="18"/>
      <c r="F12" s="18" t="s">
        <v>120</v>
      </c>
      <c r="G12" s="18" t="s">
        <v>120</v>
      </c>
      <c r="H12" s="18">
        <v>7</v>
      </c>
    </row>
    <row r="13" ht="30" customHeight="1" spans="1:8">
      <c r="A13" s="27"/>
      <c r="B13" s="18"/>
      <c r="C13" s="18" t="s">
        <v>54</v>
      </c>
      <c r="D13" s="18" t="s">
        <v>107</v>
      </c>
      <c r="E13" s="18"/>
      <c r="F13" s="18" t="s">
        <v>95</v>
      </c>
      <c r="G13" s="18" t="s">
        <v>95</v>
      </c>
      <c r="H13" s="18">
        <v>7</v>
      </c>
    </row>
    <row r="14" ht="30" customHeight="1" spans="1:8">
      <c r="A14" s="27"/>
      <c r="B14" s="18"/>
      <c r="C14" s="18" t="s">
        <v>108</v>
      </c>
      <c r="D14" s="18" t="s">
        <v>109</v>
      </c>
      <c r="E14" s="18"/>
      <c r="F14" s="18" t="s">
        <v>110</v>
      </c>
      <c r="G14" s="18" t="s">
        <v>110</v>
      </c>
      <c r="H14" s="18">
        <v>6</v>
      </c>
    </row>
    <row r="15" ht="30" customHeight="1" spans="1:8">
      <c r="A15" s="27"/>
      <c r="B15" s="18" t="s">
        <v>57</v>
      </c>
      <c r="C15" s="18" t="s">
        <v>58</v>
      </c>
      <c r="D15" s="18" t="s">
        <v>111</v>
      </c>
      <c r="E15" s="18"/>
      <c r="F15" s="18" t="s">
        <v>95</v>
      </c>
      <c r="G15" s="18" t="s">
        <v>95</v>
      </c>
      <c r="H15" s="18">
        <v>27</v>
      </c>
    </row>
    <row r="16" ht="30" customHeight="1" spans="1:8">
      <c r="A16" s="28"/>
      <c r="B16" s="18" t="s">
        <v>96</v>
      </c>
      <c r="C16" s="18" t="s">
        <v>97</v>
      </c>
      <c r="D16" s="29" t="s">
        <v>112</v>
      </c>
      <c r="E16" s="30"/>
      <c r="F16" s="18" t="s">
        <v>113</v>
      </c>
      <c r="G16" s="18" t="s">
        <v>113</v>
      </c>
      <c r="H16" s="18">
        <v>10</v>
      </c>
    </row>
    <row r="17" ht="30" customHeight="1" spans="1:8">
      <c r="A17" s="18" t="s">
        <v>68</v>
      </c>
      <c r="B17" s="25">
        <f>G9+H11+H12+H13+H14+H15+H16</f>
        <v>88.7110120942075</v>
      </c>
      <c r="C17" s="25"/>
      <c r="D17" s="25"/>
      <c r="E17" s="25"/>
      <c r="F17" s="25"/>
      <c r="G17" s="25"/>
      <c r="H17" s="25"/>
    </row>
    <row r="18" ht="180" customHeight="1" spans="1:8">
      <c r="A18" s="18" t="s">
        <v>69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71</v>
      </c>
      <c r="B19" s="18"/>
      <c r="C19" s="19" t="s">
        <v>70</v>
      </c>
      <c r="D19" s="19"/>
      <c r="E19" s="19"/>
      <c r="F19" s="19"/>
      <c r="G19" s="19"/>
      <c r="H19" s="19"/>
    </row>
    <row r="20" ht="180" customHeight="1" spans="1:8">
      <c r="A20" s="18" t="s">
        <v>72</v>
      </c>
      <c r="B20" s="18"/>
      <c r="C20" s="18" t="s">
        <v>73</v>
      </c>
      <c r="D20" s="18"/>
      <c r="E20" s="18"/>
      <c r="F20" s="18"/>
      <c r="G20" s="18"/>
      <c r="H20" s="18"/>
    </row>
    <row r="21" ht="134.1" customHeight="1" spans="1:8">
      <c r="A21" s="31" t="s">
        <v>74</v>
      </c>
      <c r="B21" s="32"/>
      <c r="C21" s="32"/>
      <c r="D21" s="32"/>
      <c r="E21" s="32"/>
      <c r="F21" s="32"/>
      <c r="G21" s="32"/>
      <c r="H21" s="32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workbookViewId="0">
      <selection activeCell="L8" sqref="L8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121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76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7</v>
      </c>
      <c r="B3" s="18"/>
      <c r="C3" s="18" t="s">
        <v>122</v>
      </c>
      <c r="D3" s="18"/>
      <c r="E3" s="18"/>
      <c r="F3" s="18"/>
      <c r="G3" s="18"/>
      <c r="H3" s="18"/>
    </row>
    <row r="4" ht="30" customHeight="1" spans="1:8">
      <c r="A4" s="18" t="s">
        <v>78</v>
      </c>
      <c r="B4" s="18"/>
      <c r="C4" s="19" t="s">
        <v>79</v>
      </c>
      <c r="D4" s="19"/>
      <c r="E4" s="19"/>
      <c r="F4" s="18" t="s">
        <v>80</v>
      </c>
      <c r="G4" s="18"/>
      <c r="H4" s="18" t="s">
        <v>81</v>
      </c>
    </row>
    <row r="5" ht="30" customHeight="1" spans="1:8">
      <c r="A5" s="18" t="s">
        <v>82</v>
      </c>
      <c r="B5" s="18"/>
      <c r="C5" s="19" t="s">
        <v>83</v>
      </c>
      <c r="D5" s="19"/>
      <c r="E5" s="19"/>
      <c r="F5" s="19"/>
      <c r="G5" s="19"/>
      <c r="H5" s="19"/>
    </row>
    <row r="6" ht="30" customHeight="1" spans="1:8">
      <c r="A6" s="18" t="s">
        <v>84</v>
      </c>
      <c r="B6" s="18"/>
      <c r="C6" s="19" t="s">
        <v>85</v>
      </c>
      <c r="D6" s="19"/>
      <c r="E6" s="19"/>
      <c r="F6" s="19"/>
      <c r="G6" s="19"/>
      <c r="H6" s="19"/>
    </row>
    <row r="7" ht="30" customHeight="1" spans="1:8">
      <c r="A7" s="18" t="s">
        <v>86</v>
      </c>
      <c r="B7" s="18"/>
      <c r="C7" s="19" t="s">
        <v>87</v>
      </c>
      <c r="D7" s="19"/>
      <c r="E7" s="19"/>
      <c r="F7" s="19"/>
      <c r="G7" s="19"/>
      <c r="H7" s="19"/>
    </row>
    <row r="8" ht="30" customHeight="1" spans="1:8">
      <c r="A8" s="20" t="s">
        <v>33</v>
      </c>
      <c r="B8" s="21"/>
      <c r="C8" s="18"/>
      <c r="D8" s="18" t="s">
        <v>34</v>
      </c>
      <c r="E8" s="18" t="s">
        <v>35</v>
      </c>
      <c r="F8" s="18" t="s">
        <v>36</v>
      </c>
      <c r="G8" s="20" t="s">
        <v>37</v>
      </c>
      <c r="H8" s="21"/>
    </row>
    <row r="9" ht="30" customHeight="1" spans="1:8">
      <c r="A9" s="22"/>
      <c r="B9" s="23"/>
      <c r="C9" s="18" t="s">
        <v>88</v>
      </c>
      <c r="D9" s="18">
        <v>11.66</v>
      </c>
      <c r="E9" s="18">
        <v>3.52</v>
      </c>
      <c r="F9" s="24">
        <f>E9/D9</f>
        <v>0.30188679245283</v>
      </c>
      <c r="G9" s="25">
        <f>20*F9</f>
        <v>6.0377358490566</v>
      </c>
      <c r="H9" s="25"/>
    </row>
    <row r="10" ht="30" customHeight="1" spans="1:8">
      <c r="A10" s="26" t="s">
        <v>89</v>
      </c>
      <c r="B10" s="18" t="s">
        <v>42</v>
      </c>
      <c r="C10" s="18" t="s">
        <v>43</v>
      </c>
      <c r="D10" s="26" t="s">
        <v>44</v>
      </c>
      <c r="E10" s="26"/>
      <c r="F10" s="26" t="s">
        <v>45</v>
      </c>
      <c r="G10" s="26" t="s">
        <v>46</v>
      </c>
      <c r="H10" s="26" t="s">
        <v>47</v>
      </c>
    </row>
    <row r="11" ht="30" customHeight="1" spans="1:8">
      <c r="A11" s="27"/>
      <c r="B11" s="26" t="s">
        <v>48</v>
      </c>
      <c r="C11" s="18" t="s">
        <v>123</v>
      </c>
      <c r="D11" s="33" t="s">
        <v>124</v>
      </c>
      <c r="E11" s="21"/>
      <c r="F11" s="34" t="s">
        <v>125</v>
      </c>
      <c r="G11" s="34" t="s">
        <v>125</v>
      </c>
      <c r="H11" s="18">
        <v>20</v>
      </c>
    </row>
    <row r="12" ht="30" customHeight="1" spans="1:8">
      <c r="A12" s="27"/>
      <c r="B12" s="18" t="s">
        <v>51</v>
      </c>
      <c r="C12" s="18" t="s">
        <v>126</v>
      </c>
      <c r="D12" s="18" t="s">
        <v>127</v>
      </c>
      <c r="E12" s="18"/>
      <c r="F12" s="18" t="s">
        <v>128</v>
      </c>
      <c r="G12" s="18" t="s">
        <v>128</v>
      </c>
      <c r="H12" s="18">
        <v>20</v>
      </c>
    </row>
    <row r="13" ht="30" customHeight="1" spans="1:8">
      <c r="A13" s="27"/>
      <c r="B13" s="26" t="s">
        <v>57</v>
      </c>
      <c r="C13" s="26" t="s">
        <v>58</v>
      </c>
      <c r="D13" s="18" t="s">
        <v>129</v>
      </c>
      <c r="E13" s="18"/>
      <c r="F13" s="18" t="s">
        <v>130</v>
      </c>
      <c r="G13" s="18" t="s">
        <v>130</v>
      </c>
      <c r="H13" s="18">
        <v>13</v>
      </c>
    </row>
    <row r="14" ht="30" customHeight="1" spans="1:8">
      <c r="A14" s="27"/>
      <c r="B14" s="35"/>
      <c r="C14" s="35"/>
      <c r="D14" s="18" t="s">
        <v>131</v>
      </c>
      <c r="E14" s="18"/>
      <c r="F14" s="18" t="s">
        <v>132</v>
      </c>
      <c r="G14" s="18" t="s">
        <v>132</v>
      </c>
      <c r="H14" s="18">
        <v>12</v>
      </c>
    </row>
    <row r="15" ht="30" customHeight="1" spans="1:8">
      <c r="A15" s="28"/>
      <c r="B15" s="18" t="s">
        <v>96</v>
      </c>
      <c r="C15" s="18" t="s">
        <v>97</v>
      </c>
      <c r="D15" s="29" t="s">
        <v>112</v>
      </c>
      <c r="E15" s="30"/>
      <c r="F15" s="18" t="s">
        <v>113</v>
      </c>
      <c r="G15" s="18" t="s">
        <v>113</v>
      </c>
      <c r="H15" s="18">
        <v>10</v>
      </c>
    </row>
    <row r="16" ht="30" customHeight="1" spans="1:8">
      <c r="A16" s="18" t="s">
        <v>68</v>
      </c>
      <c r="B16" s="25">
        <f>G9+H11+H12+H13+H14+H15</f>
        <v>81.0377358490566</v>
      </c>
      <c r="C16" s="25"/>
      <c r="D16" s="25"/>
      <c r="E16" s="25"/>
      <c r="F16" s="25"/>
      <c r="G16" s="25"/>
      <c r="H16" s="25"/>
    </row>
    <row r="17" ht="180" customHeight="1" spans="1:8">
      <c r="A17" s="18" t="s">
        <v>69</v>
      </c>
      <c r="B17" s="18"/>
      <c r="C17" s="19" t="s">
        <v>133</v>
      </c>
      <c r="D17" s="19"/>
      <c r="E17" s="19"/>
      <c r="F17" s="19"/>
      <c r="G17" s="19"/>
      <c r="H17" s="19"/>
    </row>
    <row r="18" ht="180" customHeight="1" spans="1:8">
      <c r="A18" s="18" t="s">
        <v>71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72</v>
      </c>
      <c r="B19" s="18"/>
      <c r="C19" s="18" t="s">
        <v>73</v>
      </c>
      <c r="D19" s="18"/>
      <c r="E19" s="18"/>
      <c r="F19" s="18"/>
      <c r="G19" s="18"/>
      <c r="H19" s="18"/>
    </row>
    <row r="20" ht="134.1" customHeight="1" spans="1:8">
      <c r="A20" s="31" t="s">
        <v>74</v>
      </c>
      <c r="B20" s="32"/>
      <c r="C20" s="32"/>
      <c r="D20" s="32"/>
      <c r="E20" s="32"/>
      <c r="F20" s="32"/>
      <c r="G20" s="32"/>
      <c r="H20" s="32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C13:C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3" workbookViewId="0">
      <selection activeCell="J7" sqref="J7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6" customHeight="1" spans="1:8">
      <c r="A1" s="16" t="s">
        <v>134</v>
      </c>
      <c r="B1" s="16"/>
      <c r="C1" s="16"/>
      <c r="D1" s="16"/>
      <c r="E1" s="16"/>
      <c r="F1" s="16"/>
      <c r="G1" s="16"/>
      <c r="H1" s="16"/>
    </row>
    <row r="2" ht="21" customHeight="1" spans="1:8">
      <c r="A2" s="17" t="s">
        <v>76</v>
      </c>
      <c r="B2" s="17"/>
      <c r="C2" s="17"/>
      <c r="D2" s="17"/>
      <c r="E2" s="17"/>
      <c r="F2" s="17"/>
      <c r="G2" s="17"/>
      <c r="H2" s="17"/>
    </row>
    <row r="3" ht="30" customHeight="1" spans="1:8">
      <c r="A3" s="18" t="s">
        <v>7</v>
      </c>
      <c r="B3" s="18"/>
      <c r="C3" s="18" t="s">
        <v>135</v>
      </c>
      <c r="D3" s="18"/>
      <c r="E3" s="18"/>
      <c r="F3" s="18"/>
      <c r="G3" s="18"/>
      <c r="H3" s="18"/>
    </row>
    <row r="4" ht="30" customHeight="1" spans="1:8">
      <c r="A4" s="18" t="s">
        <v>78</v>
      </c>
      <c r="B4" s="18"/>
      <c r="C4" s="19" t="s">
        <v>79</v>
      </c>
      <c r="D4" s="19"/>
      <c r="E4" s="19"/>
      <c r="F4" s="18" t="s">
        <v>80</v>
      </c>
      <c r="G4" s="18"/>
      <c r="H4" s="18" t="s">
        <v>81</v>
      </c>
    </row>
    <row r="5" ht="30" customHeight="1" spans="1:8">
      <c r="A5" s="18" t="s">
        <v>82</v>
      </c>
      <c r="B5" s="18"/>
      <c r="C5" s="19" t="s">
        <v>83</v>
      </c>
      <c r="D5" s="19"/>
      <c r="E5" s="19"/>
      <c r="F5" s="19"/>
      <c r="G5" s="19"/>
      <c r="H5" s="19"/>
    </row>
    <row r="6" ht="30" customHeight="1" spans="1:8">
      <c r="A6" s="18" t="s">
        <v>84</v>
      </c>
      <c r="B6" s="18"/>
      <c r="C6" s="19" t="s">
        <v>85</v>
      </c>
      <c r="D6" s="19"/>
      <c r="E6" s="19"/>
      <c r="F6" s="19"/>
      <c r="G6" s="19"/>
      <c r="H6" s="19"/>
    </row>
    <row r="7" ht="30" customHeight="1" spans="1:8">
      <c r="A7" s="18" t="s">
        <v>86</v>
      </c>
      <c r="B7" s="18"/>
      <c r="C7" s="19" t="s">
        <v>87</v>
      </c>
      <c r="D7" s="19"/>
      <c r="E7" s="19"/>
      <c r="F7" s="19"/>
      <c r="G7" s="19"/>
      <c r="H7" s="19"/>
    </row>
    <row r="8" ht="30" customHeight="1" spans="1:8">
      <c r="A8" s="20" t="s">
        <v>33</v>
      </c>
      <c r="B8" s="21"/>
      <c r="C8" s="18"/>
      <c r="D8" s="18" t="s">
        <v>34</v>
      </c>
      <c r="E8" s="18" t="s">
        <v>35</v>
      </c>
      <c r="F8" s="18" t="s">
        <v>36</v>
      </c>
      <c r="G8" s="20" t="s">
        <v>37</v>
      </c>
      <c r="H8" s="21"/>
    </row>
    <row r="9" ht="30" customHeight="1" spans="1:8">
      <c r="A9" s="22"/>
      <c r="B9" s="23"/>
      <c r="C9" s="18" t="s">
        <v>88</v>
      </c>
      <c r="D9" s="18">
        <v>18</v>
      </c>
      <c r="E9" s="18">
        <v>16.5</v>
      </c>
      <c r="F9" s="24">
        <f>E9/D9</f>
        <v>0.916666666666667</v>
      </c>
      <c r="G9" s="25">
        <f>20*F9</f>
        <v>18.3333333333333</v>
      </c>
      <c r="H9" s="25"/>
    </row>
    <row r="10" ht="30" customHeight="1" spans="1:8">
      <c r="A10" s="26" t="s">
        <v>89</v>
      </c>
      <c r="B10" s="18" t="s">
        <v>42</v>
      </c>
      <c r="C10" s="18" t="s">
        <v>43</v>
      </c>
      <c r="D10" s="26" t="s">
        <v>44</v>
      </c>
      <c r="E10" s="26"/>
      <c r="F10" s="26" t="s">
        <v>45</v>
      </c>
      <c r="G10" s="26" t="s">
        <v>46</v>
      </c>
      <c r="H10" s="26" t="s">
        <v>47</v>
      </c>
    </row>
    <row r="11" ht="30" customHeight="1" spans="1:8">
      <c r="A11" s="27"/>
      <c r="B11" s="26" t="s">
        <v>48</v>
      </c>
      <c r="C11" s="18" t="s">
        <v>49</v>
      </c>
      <c r="D11" s="18" t="s">
        <v>136</v>
      </c>
      <c r="E11" s="18"/>
      <c r="F11" s="18" t="s">
        <v>137</v>
      </c>
      <c r="G11" s="18" t="s">
        <v>138</v>
      </c>
      <c r="H11" s="18">
        <v>18</v>
      </c>
    </row>
    <row r="12" ht="30" customHeight="1" spans="1:8">
      <c r="A12" s="27"/>
      <c r="B12" s="26" t="s">
        <v>51</v>
      </c>
      <c r="C12" s="18" t="s">
        <v>52</v>
      </c>
      <c r="D12" s="18" t="s">
        <v>139</v>
      </c>
      <c r="E12" s="18"/>
      <c r="F12" s="18" t="s">
        <v>140</v>
      </c>
      <c r="G12" s="18" t="s">
        <v>140</v>
      </c>
      <c r="H12" s="18">
        <v>7</v>
      </c>
    </row>
    <row r="13" ht="30" customHeight="1" spans="1:8">
      <c r="A13" s="27"/>
      <c r="B13" s="28"/>
      <c r="C13" s="18" t="s">
        <v>54</v>
      </c>
      <c r="D13" s="18" t="s">
        <v>141</v>
      </c>
      <c r="E13" s="18"/>
      <c r="F13" s="18" t="s">
        <v>142</v>
      </c>
      <c r="G13" s="18" t="s">
        <v>142</v>
      </c>
      <c r="H13" s="18">
        <v>7</v>
      </c>
    </row>
    <row r="14" ht="30" customHeight="1" spans="1:8">
      <c r="A14" s="27"/>
      <c r="B14" s="28"/>
      <c r="C14" s="18" t="s">
        <v>108</v>
      </c>
      <c r="D14" s="18" t="s">
        <v>143</v>
      </c>
      <c r="E14" s="18"/>
      <c r="F14" s="18" t="s">
        <v>143</v>
      </c>
      <c r="G14" s="18" t="s">
        <v>143</v>
      </c>
      <c r="H14" s="18">
        <v>6</v>
      </c>
    </row>
    <row r="15" ht="30" customHeight="1" spans="1:8">
      <c r="A15" s="27"/>
      <c r="B15" s="26" t="s">
        <v>57</v>
      </c>
      <c r="C15" s="18" t="s">
        <v>58</v>
      </c>
      <c r="D15" s="18" t="s">
        <v>144</v>
      </c>
      <c r="E15" s="18"/>
      <c r="F15" s="18" t="s">
        <v>145</v>
      </c>
      <c r="G15" s="18" t="s">
        <v>145</v>
      </c>
      <c r="H15" s="18">
        <v>30</v>
      </c>
    </row>
    <row r="16" ht="30" customHeight="1" spans="1:8">
      <c r="A16" s="28"/>
      <c r="B16" s="18" t="s">
        <v>96</v>
      </c>
      <c r="C16" s="18" t="s">
        <v>97</v>
      </c>
      <c r="D16" s="29" t="s">
        <v>146</v>
      </c>
      <c r="E16" s="30"/>
      <c r="F16" s="18" t="s">
        <v>113</v>
      </c>
      <c r="G16" s="18" t="s">
        <v>113</v>
      </c>
      <c r="H16" s="18">
        <v>10</v>
      </c>
    </row>
    <row r="17" ht="30" customHeight="1" spans="1:8">
      <c r="A17" s="18" t="s">
        <v>68</v>
      </c>
      <c r="B17" s="25">
        <f>G9+H11+H12+H13+H14+H15+H16</f>
        <v>96.3333333333333</v>
      </c>
      <c r="C17" s="25"/>
      <c r="D17" s="25"/>
      <c r="E17" s="25"/>
      <c r="F17" s="25"/>
      <c r="G17" s="25"/>
      <c r="H17" s="25"/>
    </row>
    <row r="18" ht="180" customHeight="1" spans="1:8">
      <c r="A18" s="18" t="s">
        <v>69</v>
      </c>
      <c r="B18" s="18"/>
      <c r="C18" s="19" t="s">
        <v>70</v>
      </c>
      <c r="D18" s="19"/>
      <c r="E18" s="19"/>
      <c r="F18" s="19"/>
      <c r="G18" s="19"/>
      <c r="H18" s="19"/>
    </row>
    <row r="19" ht="180" customHeight="1" spans="1:8">
      <c r="A19" s="18" t="s">
        <v>71</v>
      </c>
      <c r="B19" s="18"/>
      <c r="C19" s="19" t="s">
        <v>70</v>
      </c>
      <c r="D19" s="19"/>
      <c r="E19" s="19"/>
      <c r="F19" s="19"/>
      <c r="G19" s="19"/>
      <c r="H19" s="19"/>
    </row>
    <row r="20" ht="180" customHeight="1" spans="1:8">
      <c r="A20" s="18" t="s">
        <v>72</v>
      </c>
      <c r="B20" s="18"/>
      <c r="C20" s="18" t="s">
        <v>73</v>
      </c>
      <c r="D20" s="18"/>
      <c r="E20" s="18"/>
      <c r="F20" s="18"/>
      <c r="G20" s="18"/>
      <c r="H20" s="18"/>
    </row>
    <row r="21" ht="134.1" customHeight="1" spans="1:8">
      <c r="A21" s="31" t="s">
        <v>74</v>
      </c>
      <c r="B21" s="32"/>
      <c r="C21" s="32"/>
      <c r="D21" s="32"/>
      <c r="E21" s="32"/>
      <c r="F21" s="32"/>
      <c r="G21" s="32"/>
      <c r="H21" s="32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view="pageBreakPreview" zoomScaleNormal="100" topLeftCell="A3" workbookViewId="0">
      <selection activeCell="F9" sqref="F9"/>
    </sheetView>
  </sheetViews>
  <sheetFormatPr defaultColWidth="9" defaultRowHeight="14.4"/>
  <cols>
    <col min="1" max="1" width="3.75" customWidth="1"/>
    <col min="2" max="2" width="11.1296296296296" customWidth="1"/>
    <col min="3" max="3" width="13" customWidth="1"/>
    <col min="4" max="4" width="12.3333333333333" customWidth="1"/>
    <col min="5" max="5" width="8.87962962962963" customWidth="1"/>
    <col min="6" max="6" width="11" customWidth="1"/>
    <col min="7" max="7" width="6.87962962962963" customWidth="1"/>
    <col min="8" max="8" width="7.62962962962963" customWidth="1"/>
    <col min="9" max="9" width="12.8888888888889"/>
    <col min="13" max="13" width="11.25" customWidth="1"/>
    <col min="14" max="14" width="9.66666666666667" customWidth="1"/>
    <col min="15" max="15" width="15.6296296296296" customWidth="1"/>
  </cols>
  <sheetData>
    <row r="1" ht="57" customHeight="1" spans="1:15">
      <c r="A1" s="3" t="s">
        <v>147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5" t="s">
        <v>3</v>
      </c>
    </row>
    <row r="3" s="2" customFormat="1" ht="18.95" customHeight="1" spans="1:15">
      <c r="A3" s="6" t="s">
        <v>4</v>
      </c>
      <c r="B3" s="6" t="s">
        <v>6</v>
      </c>
      <c r="C3" s="6" t="s">
        <v>7</v>
      </c>
      <c r="D3" s="6" t="s">
        <v>8</v>
      </c>
      <c r="E3" s="7" t="s">
        <v>9</v>
      </c>
      <c r="F3" s="7"/>
      <c r="G3" s="7"/>
      <c r="H3" s="6" t="s">
        <v>10</v>
      </c>
      <c r="I3" s="11" t="s">
        <v>148</v>
      </c>
      <c r="J3" s="12"/>
      <c r="K3" s="12"/>
      <c r="L3" s="12"/>
      <c r="M3" s="12"/>
      <c r="N3" s="13"/>
      <c r="O3" s="6" t="s">
        <v>13</v>
      </c>
    </row>
    <row r="4" s="2" customFormat="1" ht="30" customHeight="1" spans="1:15">
      <c r="A4" s="8"/>
      <c r="B4" s="8"/>
      <c r="C4" s="8"/>
      <c r="D4" s="8"/>
      <c r="E4" s="8" t="s">
        <v>14</v>
      </c>
      <c r="F4" s="8" t="s">
        <v>15</v>
      </c>
      <c r="G4" s="8" t="s">
        <v>16</v>
      </c>
      <c r="H4" s="8"/>
      <c r="I4" s="7" t="s">
        <v>17</v>
      </c>
      <c r="J4" s="7" t="s">
        <v>48</v>
      </c>
      <c r="K4" s="7" t="s">
        <v>51</v>
      </c>
      <c r="L4" s="7" t="s">
        <v>20</v>
      </c>
      <c r="M4" s="7" t="s">
        <v>21</v>
      </c>
      <c r="N4" s="7" t="s">
        <v>22</v>
      </c>
      <c r="O4" s="8"/>
    </row>
    <row r="5" ht="57" customHeight="1" spans="1:15">
      <c r="A5" s="9">
        <v>1</v>
      </c>
      <c r="B5" s="10" t="s">
        <v>24</v>
      </c>
      <c r="C5" s="10" t="s">
        <v>77</v>
      </c>
      <c r="D5" s="10" t="s">
        <v>24</v>
      </c>
      <c r="E5" s="9">
        <v>17.16</v>
      </c>
      <c r="F5" s="9">
        <v>1.85</v>
      </c>
      <c r="G5" s="9">
        <f>E5+F5</f>
        <v>19.01</v>
      </c>
      <c r="H5" s="9">
        <v>18.55</v>
      </c>
      <c r="I5" s="14">
        <v>19.52</v>
      </c>
      <c r="J5" s="14">
        <v>20</v>
      </c>
      <c r="K5" s="14">
        <v>20</v>
      </c>
      <c r="L5" s="14">
        <f>[1]定额补助!H14</f>
        <v>25</v>
      </c>
      <c r="M5" s="14">
        <f>[1]定额补助!H15</f>
        <v>10</v>
      </c>
      <c r="N5" s="14">
        <f>SUM(I5:M5)</f>
        <v>94.52</v>
      </c>
      <c r="O5" s="9"/>
    </row>
    <row r="6" ht="55" customHeight="1" spans="1:15">
      <c r="A6" s="9">
        <v>2</v>
      </c>
      <c r="B6" s="10" t="s">
        <v>24</v>
      </c>
      <c r="C6" s="10" t="s">
        <v>101</v>
      </c>
      <c r="D6" s="10" t="s">
        <v>24</v>
      </c>
      <c r="E6" s="9">
        <v>240</v>
      </c>
      <c r="F6" s="9"/>
      <c r="G6" s="9">
        <f>E6+F6</f>
        <v>240</v>
      </c>
      <c r="H6" s="9">
        <v>186.32</v>
      </c>
      <c r="I6" s="14">
        <v>15.53</v>
      </c>
      <c r="J6" s="14">
        <v>18</v>
      </c>
      <c r="K6" s="14">
        <v>20</v>
      </c>
      <c r="L6" s="14">
        <v>27</v>
      </c>
      <c r="M6" s="14">
        <f>[1]校园安保!H16</f>
        <v>10</v>
      </c>
      <c r="N6" s="14">
        <f>SUM(I6:M6)</f>
        <v>90.53</v>
      </c>
      <c r="O6" s="9"/>
    </row>
    <row r="7" ht="60" customHeight="1" spans="1:15">
      <c r="A7" s="9">
        <v>3</v>
      </c>
      <c r="B7" s="10" t="s">
        <v>24</v>
      </c>
      <c r="C7" s="10" t="s">
        <v>115</v>
      </c>
      <c r="D7" s="10" t="s">
        <v>24</v>
      </c>
      <c r="E7" s="9"/>
      <c r="F7" s="9">
        <v>15.71</v>
      </c>
      <c r="G7" s="9">
        <f>E7+F7</f>
        <v>15.71</v>
      </c>
      <c r="H7" s="9">
        <v>10.77</v>
      </c>
      <c r="I7" s="14">
        <v>13.71</v>
      </c>
      <c r="J7" s="14">
        <v>18</v>
      </c>
      <c r="K7" s="14">
        <v>20</v>
      </c>
      <c r="L7" s="14">
        <f>[1]区级公用经费!H13+[1]区级公用经费!H14</f>
        <v>27</v>
      </c>
      <c r="M7" s="14">
        <f>[1]区级公用经费!H15</f>
        <v>10</v>
      </c>
      <c r="N7" s="14">
        <f>SUM(I7:M7)</f>
        <v>88.71</v>
      </c>
      <c r="O7" s="9"/>
    </row>
    <row r="8" ht="64" customHeight="1" spans="1:15">
      <c r="A8" s="9">
        <v>4</v>
      </c>
      <c r="B8" s="10" t="s">
        <v>24</v>
      </c>
      <c r="C8" s="10" t="s">
        <v>122</v>
      </c>
      <c r="D8" s="10" t="s">
        <v>24</v>
      </c>
      <c r="E8" s="9">
        <v>11.66</v>
      </c>
      <c r="F8" s="9"/>
      <c r="G8" s="9">
        <f>E8+F8</f>
        <v>11.66</v>
      </c>
      <c r="H8" s="9">
        <v>3.52</v>
      </c>
      <c r="I8" s="14">
        <v>6.04</v>
      </c>
      <c r="J8" s="14">
        <v>20</v>
      </c>
      <c r="K8" s="14">
        <v>20</v>
      </c>
      <c r="L8" s="14">
        <v>25</v>
      </c>
      <c r="M8" s="14">
        <f>[1]非编教师经费!H16</f>
        <v>10</v>
      </c>
      <c r="N8" s="14">
        <f>SUM(I8:M8)</f>
        <v>81.04</v>
      </c>
      <c r="O8" s="15" t="s">
        <v>133</v>
      </c>
    </row>
    <row r="9" ht="68" customHeight="1" spans="1:15">
      <c r="A9" s="9">
        <v>5</v>
      </c>
      <c r="B9" s="10" t="s">
        <v>24</v>
      </c>
      <c r="C9" s="10" t="s">
        <v>135</v>
      </c>
      <c r="D9" s="10" t="s">
        <v>24</v>
      </c>
      <c r="E9" s="9">
        <v>18</v>
      </c>
      <c r="F9" s="9"/>
      <c r="G9" s="9">
        <f>E9+F9</f>
        <v>18</v>
      </c>
      <c r="H9" s="9">
        <v>16.5</v>
      </c>
      <c r="I9" s="14">
        <v>18.33</v>
      </c>
      <c r="J9" s="14">
        <v>18</v>
      </c>
      <c r="K9" s="14">
        <v>20</v>
      </c>
      <c r="L9" s="14">
        <v>30</v>
      </c>
      <c r="M9" s="14">
        <v>10</v>
      </c>
      <c r="N9" s="14">
        <f>SUM(I9:M9)</f>
        <v>96.33</v>
      </c>
      <c r="O9" s="9"/>
    </row>
    <row r="10" ht="30" customHeight="1" spans="1:15">
      <c r="A10" s="9"/>
      <c r="B10" s="10" t="s">
        <v>149</v>
      </c>
      <c r="C10" s="10"/>
      <c r="D10" s="10"/>
      <c r="E10" s="9">
        <f>SUM(E5:E9)</f>
        <v>286.82</v>
      </c>
      <c r="F10" s="9">
        <f>SUM(F5:F9)</f>
        <v>17.56</v>
      </c>
      <c r="G10" s="9">
        <f>SUM(G5:G9)</f>
        <v>304.38</v>
      </c>
      <c r="H10" s="9">
        <f>SUM(H5:H9)</f>
        <v>235.66</v>
      </c>
      <c r="I10" s="9"/>
      <c r="J10" s="9"/>
      <c r="K10" s="9"/>
      <c r="L10" s="9"/>
      <c r="M10" s="9"/>
      <c r="N10" s="9"/>
      <c r="O10" s="9"/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8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4.4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部门整体汇总表</vt:lpstr>
      <vt:lpstr>整体自评表</vt:lpstr>
      <vt:lpstr>定额补助</vt:lpstr>
      <vt:lpstr>非编教师经费</vt:lpstr>
      <vt:lpstr>临聘人员工资</vt:lpstr>
      <vt:lpstr>区级公用经费</vt:lpstr>
      <vt:lpstr>校园安保</vt:lpstr>
      <vt:lpstr>项目自评汇总表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**朵朵**</cp:lastModifiedBy>
  <dcterms:created xsi:type="dcterms:W3CDTF">2022-01-13T09:26:00Z</dcterms:created>
  <dcterms:modified xsi:type="dcterms:W3CDTF">2025-04-23T05:08:33Z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2052-12.1.0.16250</vt:lpwstr>
  </property>
</Properties>
</file>