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06"/>
  </bookViews>
  <sheets>
    <sheet name="整体自评表" sheetId="3" r:id="rId1"/>
    <sheet name="部门整体汇总表" sheetId="4" r:id="rId2"/>
    <sheet name="项目自评表（中小学聘用制教师经费）" sheetId="2" r:id="rId3"/>
    <sheet name="项目自评表 (义务段学校教辅费)" sheetId="12" r:id="rId4"/>
    <sheet name="项目自评表 (校园安保)" sheetId="11" r:id="rId5"/>
    <sheet name="项目自评表 (区及公用经费)" sheetId="10" r:id="rId6"/>
    <sheet name="项目自评表 (临聘人员工资)" sheetId="9" r:id="rId7"/>
    <sheet name="项目自评表 (困难学生及小规模学校课后服务财政补贴)" sheetId="8" r:id="rId8"/>
    <sheet name="项目自评表 (教师待遇(班主任津贴))" sheetId="7" r:id="rId9"/>
    <sheet name="项目自评表 (定额补助)" sheetId="6" r:id="rId10"/>
    <sheet name="项目自评汇总表" sheetId="1" r:id="rId11"/>
    <sheet name="第三方机构绩效评价报告备案表" sheetId="5" r:id="rId12"/>
  </sheets>
  <definedNames>
    <definedName name="_xlnm.Print_Area" localSheetId="3">'项目自评表 (义务段学校教辅费)'!$A$1:$H$20</definedName>
    <definedName name="_xlnm.Print_Area" localSheetId="5">'项目自评表 (区及公用经费)'!$A$1:$H$21</definedName>
    <definedName name="_xlnm.Print_Area" localSheetId="6">'项目自评表 (临聘人员工资)'!$A$1:$H$20</definedName>
    <definedName name="_xlnm.Print_Area" localSheetId="4">'项目自评表 (校园安保)'!$A$1:$H$19</definedName>
    <definedName name="_xlnm.Print_Area" localSheetId="7">'项目自评表 (困难学生及小规模学校课后服务财政补贴)'!$A$1:$H$20</definedName>
    <definedName name="_xlnm.Print_Area" localSheetId="8">'项目自评表 (教师待遇(班主任津贴))'!$A$1:$H$19</definedName>
    <definedName name="_xlnm.Print_Area" localSheetId="9">'项目自评表 (定额补助)'!$A$1:$H$19</definedName>
    <definedName name="_xlnm.Print_Area" localSheetId="2">'项目自评表（中小学聘用制教师经费）'!$A$1:$H$19</definedName>
    <definedName name="_xlnm.Print_Area" localSheetId="0">整体自评表!$A$1:$H$18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<sst xmlns="http://schemas.openxmlformats.org/spreadsheetml/2006/main" count="560" uniqueCount="162">
  <si>
    <t>2024年度湖北省武昌实验小学临空港分校
部门整体绩效自评表</t>
  </si>
  <si>
    <t>单位名称：湖北省武昌实验小学临空港分校                    填报日期：2025年04月16日</t>
  </si>
  <si>
    <t>单位名称</t>
  </si>
  <si>
    <t xml:space="preserve">湖北省武昌实验小学临空港分校   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</si>
  <si>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</si>
  <si>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</si>
  <si>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</si>
  <si>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</si>
  <si>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</si>
  <si>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</si>
  <si>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</si>
  <si>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</si>
  <si>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年度绩效目标：
（100分）</t>
  </si>
  <si>
    <t>通过项目的实施，进一步提高我校的质量，办人民满意的教育。激发我校教师工作的积极性，促进教师的专业发展。
在严格执行上级财经纪律制度的前提下，2023年度完成各项资金支出进度要求，保障学校各项工作顺利开展。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</si>
  <si>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</si>
  <si>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</si>
  <si>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</si>
  <si>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</si>
  <si>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</si>
  <si>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</si>
  <si>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</si>
  <si>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</si>
  <si>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</si>
  <si>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</si>
  <si>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</si>
  <si>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质量指标</t>
  </si>
  <si>
    <t>各项业务工作安排完成率</t>
  </si>
  <si>
    <t>人员经费及公用经费预算控制率</t>
  </si>
  <si>
    <t>效益指标（30分）</t>
  </si>
  <si>
    <t>社会效益指标</t>
  </si>
  <si>
    <t>提升教育教学质量</t>
  </si>
  <si>
    <t>促进社会经济发展</t>
  </si>
  <si>
    <t>满意度指标(10分)</t>
  </si>
  <si>
    <t>服务对象
满意度指标</t>
  </si>
  <si>
    <t>师生、家长满意度</t>
  </si>
  <si>
    <t>总分</t>
  </si>
  <si>
    <t>偏差大或
目标未完成
原因分析</t>
  </si>
  <si>
    <t>我校为新建学校，9月新增班级数较多，年初学生数远小于年末学生数，教师人数增多，导致某些项目有年中追加。但有些项目由于请款进度较慢，未能按时完成指标。由于请款进度较慢，我校未能开展部分项目，导致总体执行数下降，执行率降低。</t>
  </si>
  <si>
    <t>改进措施及
结果应用方案</t>
  </si>
  <si>
    <t>我校将加大资金使用效率，高质量完成项目执行效果。</t>
  </si>
  <si>
    <t>单位主要负责人
签批意见</t>
  </si>
  <si>
    <t xml:space="preserve">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</si>
  <si>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</si>
  <si>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2024年度东西湖区整体自评汇总表</t>
  </si>
  <si>
    <t>填表人：张欢</t>
  </si>
  <si>
    <t>联系电话：</t>
  </si>
  <si>
    <t>02783096070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</si>
  <si>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</si>
  <si>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</si>
  <si>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</si>
  <si>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</si>
  <si>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</si>
  <si>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</si>
  <si>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</si>
  <si>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</si>
  <si>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</si>
  <si>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</si>
  <si>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</si>
  <si>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</si>
  <si>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</si>
  <si>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</si>
  <si>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</si>
  <si>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</si>
  <si>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</si>
  <si>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</si>
  <si>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</si>
  <si>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</si>
  <si>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038121</t>
  </si>
  <si>
    <t>湖北省武昌实验小学临空港分校</t>
  </si>
  <si>
    <t>部门整体</t>
  </si>
  <si>
    <t>由于请款进度较慢，未能按时完成指标</t>
  </si>
  <si>
    <t>2024年度湖北省武昌实验小学临空港分校
项目绩效自评表</t>
  </si>
  <si>
    <t>单位名称：湖北省武昌实验小学临空港分校                     填报日期：2025年04月22日</t>
  </si>
  <si>
    <t>中小学聘用制教师经费</t>
  </si>
  <si>
    <t>主管部门</t>
  </si>
  <si>
    <t>武汉市东西湖区教育局</t>
  </si>
  <si>
    <t>项目实施单位</t>
  </si>
  <si>
    <t>项目类别</t>
  </si>
  <si>
    <t>1、部门预算项目   □   2、区直专项   □</t>
  </si>
  <si>
    <t>项目属性</t>
  </si>
  <si>
    <t>1、持续性项目     □   2、新增性项目 □</t>
  </si>
  <si>
    <t>项目类型</t>
  </si>
  <si>
    <r>
      <rPr>
        <sz val="10.5"/>
        <color theme="1"/>
        <rFont val="宋体"/>
        <charset val="134"/>
      </rPr>
      <t>1、常年性项目</t>
    </r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2、延续性项目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   </t>
    </r>
    <r>
      <rPr>
        <sz val="10.5"/>
        <color theme="1"/>
        <rFont val="宋体"/>
        <charset val="134"/>
      </rPr>
      <t>3、一次性项目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</si>
  <si>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</si>
  <si>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</si>
  <si>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成本指标</t>
  </si>
  <si>
    <t>资金拨付金额</t>
  </si>
  <si>
    <t>数量指标</t>
  </si>
  <si>
    <t>聘用制教师人数</t>
  </si>
  <si>
    <t>时效指标</t>
  </si>
  <si>
    <t>每月按时发放</t>
  </si>
  <si>
    <t>按时完成</t>
  </si>
  <si>
    <r>
      <rPr>
        <sz val="10.5"/>
        <color theme="1"/>
        <rFont val="宋体"/>
        <charset val="134"/>
      </rPr>
      <t>社会效益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指标</t>
    </r>
  </si>
  <si>
    <t>满足各学校教学工作需求，确保学校教育教学工作正常进行</t>
  </si>
  <si>
    <t>满意度指标（10分）</t>
  </si>
  <si>
    <r>
      <rPr>
        <sz val="10.5"/>
        <color theme="1"/>
        <rFont val="宋体"/>
        <charset val="134"/>
      </rPr>
      <t>服务对象满意度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指标</t>
    </r>
  </si>
  <si>
    <t>师生满意度</t>
  </si>
  <si>
    <t>进一步提高资金使用效率。</t>
  </si>
  <si>
    <t xml:space="preserve">
                         签名：               
                                                年    月     日</t>
  </si>
  <si>
    <t>义务段学校教辅费</t>
  </si>
  <si>
    <t>不超过预算标准</t>
  </si>
  <si>
    <t>发放义务段小学生数</t>
  </si>
  <si>
    <t>作业本质量合格</t>
  </si>
  <si>
    <r>
      <rPr>
        <sz val="12"/>
        <rFont val="宋体"/>
        <charset val="134"/>
      </rPr>
      <t>合格</t>
    </r>
  </si>
  <si>
    <t>教育教学活动顺利开展</t>
  </si>
  <si>
    <t>顺利开展</t>
  </si>
  <si>
    <t>减轻家长负担，保障义务段学生入学</t>
  </si>
  <si>
    <t>减轻</t>
  </si>
  <si>
    <t>学生满意率</t>
  </si>
  <si>
    <t>≥90%</t>
  </si>
  <si>
    <t xml:space="preserve">  签名：               
                                                年    月     日</t>
  </si>
  <si>
    <t>校园安保</t>
  </si>
  <si>
    <t>保安人数</t>
  </si>
  <si>
    <t>2024年12月经费当月未批复，2025年1月完成请款支付。</t>
  </si>
  <si>
    <t xml:space="preserve">    
                         签名：               
                                                年    月     日</t>
  </si>
  <si>
    <t>区及公用经费</t>
  </si>
  <si>
    <t>小学公用经费生均标准</t>
  </si>
  <si>
    <t>378元/生</t>
  </si>
  <si>
    <t>小学公用经费人数</t>
  </si>
  <si>
    <t>小学公用经费补助学校数</t>
  </si>
  <si>
    <t>保障学校日常运转　</t>
  </si>
  <si>
    <t>完成</t>
  </si>
  <si>
    <t>可持续
影响指标</t>
  </si>
  <si>
    <t>教育教学质量稳步提升</t>
  </si>
  <si>
    <t>提升</t>
  </si>
  <si>
    <t>师生满意率</t>
  </si>
  <si>
    <t xml:space="preserve"> 签名：               
                                                年    月     日</t>
  </si>
  <si>
    <t>临聘人员工资</t>
  </si>
  <si>
    <t>产出指标（40分）</t>
  </si>
  <si>
    <t>发放到位人数</t>
  </si>
  <si>
    <t>严格按文件执行</t>
  </si>
  <si>
    <t>按文件执行</t>
  </si>
  <si>
    <t>确保</t>
  </si>
  <si>
    <t>提高教育教学质量，促进教育发展</t>
  </si>
  <si>
    <t>提高</t>
  </si>
  <si>
    <t>教师满意度</t>
  </si>
  <si>
    <t xml:space="preserve"> 
                签名：               
                                                年    月     日</t>
  </si>
  <si>
    <t>困难学生及小规模学校课后服务财政补贴</t>
  </si>
  <si>
    <t>困难学生人数　</t>
  </si>
  <si>
    <t>困难学生免收课后服务费得到保障　</t>
  </si>
  <si>
    <r>
      <rPr>
        <sz val="10.5"/>
        <rFont val="Calibri"/>
        <charset val="134"/>
      </rPr>
      <t>≤</t>
    </r>
    <r>
      <rPr>
        <sz val="10.5"/>
        <rFont val="宋体"/>
        <charset val="134"/>
      </rPr>
      <t>100%　</t>
    </r>
  </si>
  <si>
    <t>课后服务活动顺利开展</t>
  </si>
  <si>
    <t xml:space="preserve">
                    签名：               
                                                年    月     日</t>
  </si>
  <si>
    <t>教师待遇(班主任津贴)</t>
  </si>
  <si>
    <t>班主任人数</t>
  </si>
  <si>
    <t>提高班主任待遇</t>
  </si>
  <si>
    <t>社会地位提升</t>
  </si>
  <si>
    <t>班主任满意度</t>
  </si>
  <si>
    <t xml:space="preserve">
            签名：               
                                                年    月     日</t>
  </si>
  <si>
    <t>定额补助</t>
  </si>
  <si>
    <t>伙食补助标准　</t>
  </si>
  <si>
    <t>6600元每人每年</t>
  </si>
  <si>
    <t>补助在职教职工人次数数</t>
  </si>
  <si>
    <t>补助覆盖率</t>
  </si>
  <si>
    <t>保障教职工基本需求，提高教师生活质量　</t>
  </si>
  <si>
    <t>保障</t>
  </si>
  <si>
    <t>教职工满意度</t>
  </si>
  <si>
    <t>2024年度有教师离职。</t>
  </si>
  <si>
    <t>2024年度湖北省武昌实验小学临空港分校部门项目绩效自评情况汇总表</t>
  </si>
  <si>
    <t>填表人：</t>
  </si>
  <si>
    <t>张欢</t>
  </si>
  <si>
    <t>项目自评得分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</si>
</sst>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.5"/>
      <name val="Calibri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 wrapText="1"/>
    </xf>
    <xf numFmtId="176" fontId="0" fillId="0" borderId="2" xfId="0" applyNumberForma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10" fontId="9" fillId="0" borderId="2" xfId="0" applyNumberFormat="1" applyFont="1" applyBorder="1" applyAlignment="1" applyProtection="1">
      <alignment horizontal="center" vertical="center" wrapText="1"/>
    </xf>
    <xf numFmtId="176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 applyProtection="1" quotePrefix="1">
      <alignment vertical="center"/>
    </xf>
    <xf numFmtId="0" fontId="1" fillId="0" borderId="0" xfId="0" applyFont="1" applyFill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27</xdr:col>
          <xdr:colOff>295910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8801715" cy="1143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K11" sqref="K11"/>
    </sheetView>
  </sheetViews>
  <sheetFormatPr defaultColWidth="9" defaultRowHeight="13.5" outlineLevelCol="7"/>
  <cols>
    <col min="1" max="1" width="7.625" customWidth="1"/>
    <col min="2" max="2" width="8.12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1" customHeight="1" spans="1:8">
      <c r="A1" s="22" t="s">
        <v>0</v>
      </c>
      <c r="B1" s="23"/>
      <c r="C1" s="23"/>
      <c r="D1" s="23"/>
      <c r="E1" s="23"/>
      <c r="F1" s="23"/>
      <c r="G1" s="23"/>
      <c r="H1" s="23"/>
    </row>
    <row r="2" ht="2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ht="30" customHeight="1" spans="1:8">
      <c r="A3" s="25" t="s">
        <v>2</v>
      </c>
      <c r="B3" s="25"/>
      <c r="C3" s="25" t="s">
        <v>3</v>
      </c>
      <c r="D3" s="25"/>
      <c r="E3" s="25"/>
      <c r="F3" s="25"/>
      <c r="G3" s="25"/>
      <c r="H3" s="25"/>
    </row>
    <row r="4" ht="30" customHeight="1" spans="1:8">
      <c r="A4" s="25" t="s">
        <v>4</v>
      </c>
      <c r="B4" s="25"/>
      <c r="C4" s="25">
        <v>177.76</v>
      </c>
      <c r="D4" s="25"/>
      <c r="E4" s="25"/>
      <c r="F4" s="25" t="s">
        <v>5</v>
      </c>
      <c r="G4" s="25"/>
      <c r="H4" s="25">
        <v>737.21</v>
      </c>
    </row>
    <row r="5" ht="30" customHeight="1" spans="1:8">
      <c r="A5" s="29" t="s">
        <v>6</v>
      </c>
      <c r="B5" s="30"/>
      <c r="C5" s="25"/>
      <c r="D5" s="25" t="s">
        <v>7</v>
      </c>
      <c r="E5" s="25" t="s">
        <v>8</v>
      </c>
      <c r="F5" s="25" t="s">
        <v>9</v>
      </c>
      <c r="G5" s="29" t="s">
        <v>10</v>
      </c>
      <c r="H5" s="30"/>
    </row>
    <row r="6" ht="30" customHeight="1" spans="1:8">
      <c r="A6" s="31"/>
      <c r="B6" s="32"/>
      <c r="C6" s="25" t="s">
        <v>11</v>
      </c>
      <c r="D6" s="25">
        <v>914.97</v>
      </c>
      <c r="E6" s="34">
        <v>706.1</v>
      </c>
      <c r="F6" s="69">
        <f>E6/D6</f>
        <v>0.771719291342886</v>
      </c>
      <c r="G6" s="70">
        <f>20*F6</f>
        <v>15.4343858268577</v>
      </c>
      <c r="H6" s="70"/>
    </row>
    <row r="7" ht="60" customHeight="1" spans="1:8">
      <c r="A7" s="71" t="s">
        <v>12</v>
      </c>
      <c r="B7" s="71"/>
      <c r="C7" s="72" t="s">
        <v>13</v>
      </c>
      <c r="D7" s="73"/>
      <c r="E7" s="73"/>
      <c r="F7" s="73"/>
      <c r="G7" s="73"/>
      <c r="H7" s="74"/>
    </row>
    <row r="8" ht="30" customHeight="1" spans="1:8">
      <c r="A8" s="43" t="s">
        <v>14</v>
      </c>
      <c r="B8" s="25" t="s">
        <v>15</v>
      </c>
      <c r="C8" s="25" t="s">
        <v>16</v>
      </c>
      <c r="D8" s="25" t="s">
        <v>17</v>
      </c>
      <c r="E8" s="25"/>
      <c r="F8" s="35" t="s">
        <v>18</v>
      </c>
      <c r="G8" s="25" t="s">
        <v>19</v>
      </c>
      <c r="H8" s="25" t="s">
        <v>20</v>
      </c>
    </row>
    <row r="9" ht="30" customHeight="1" spans="1:8">
      <c r="A9" s="43"/>
      <c r="B9" s="35" t="s">
        <v>21</v>
      </c>
      <c r="C9" s="25" t="s">
        <v>22</v>
      </c>
      <c r="D9" s="25" t="s">
        <v>23</v>
      </c>
      <c r="E9" s="25"/>
      <c r="F9" s="56">
        <v>1</v>
      </c>
      <c r="G9" s="56">
        <v>1</v>
      </c>
      <c r="H9" s="25">
        <v>20</v>
      </c>
    </row>
    <row r="10" ht="30" customHeight="1" spans="1:8">
      <c r="A10" s="43"/>
      <c r="B10" s="35" t="s">
        <v>24</v>
      </c>
      <c r="C10" s="25" t="s">
        <v>25</v>
      </c>
      <c r="D10" s="25" t="s">
        <v>26</v>
      </c>
      <c r="E10" s="25"/>
      <c r="F10" s="56">
        <v>1</v>
      </c>
      <c r="G10" s="56">
        <v>1</v>
      </c>
      <c r="H10" s="25">
        <v>9</v>
      </c>
    </row>
    <row r="11" ht="30" customHeight="1" spans="1:8">
      <c r="A11" s="43"/>
      <c r="B11" s="43"/>
      <c r="C11" s="25" t="s">
        <v>25</v>
      </c>
      <c r="D11" s="25" t="s">
        <v>27</v>
      </c>
      <c r="E11" s="25"/>
      <c r="F11" s="56">
        <v>1</v>
      </c>
      <c r="G11" s="56">
        <v>1</v>
      </c>
      <c r="H11" s="25">
        <v>9</v>
      </c>
    </row>
    <row r="12" ht="30" customHeight="1" spans="1:8">
      <c r="A12" s="43"/>
      <c r="B12" s="35" t="s">
        <v>28</v>
      </c>
      <c r="C12" s="25" t="s">
        <v>29</v>
      </c>
      <c r="D12" s="25" t="s">
        <v>30</v>
      </c>
      <c r="E12" s="25"/>
      <c r="F12" s="56">
        <v>0.9</v>
      </c>
      <c r="G12" s="56">
        <v>0.95</v>
      </c>
      <c r="H12" s="25">
        <v>15</v>
      </c>
    </row>
    <row r="13" ht="30" customHeight="1" spans="1:8">
      <c r="A13" s="43"/>
      <c r="B13" s="43"/>
      <c r="C13" s="25" t="s">
        <v>29</v>
      </c>
      <c r="D13" s="25" t="s">
        <v>31</v>
      </c>
      <c r="E13" s="25"/>
      <c r="F13" s="56">
        <v>1</v>
      </c>
      <c r="G13" s="56">
        <v>1</v>
      </c>
      <c r="H13" s="25">
        <v>15</v>
      </c>
    </row>
    <row r="14" ht="42.75" customHeight="1" spans="1:8">
      <c r="A14" s="75"/>
      <c r="B14" s="25" t="s">
        <v>32</v>
      </c>
      <c r="C14" s="25" t="s">
        <v>33</v>
      </c>
      <c r="D14" s="25" t="s">
        <v>34</v>
      </c>
      <c r="E14" s="25"/>
      <c r="F14" s="56">
        <v>0.9</v>
      </c>
      <c r="G14" s="56">
        <v>0.95</v>
      </c>
      <c r="H14" s="25">
        <v>10</v>
      </c>
    </row>
    <row r="15" ht="30" customHeight="1" spans="1:8">
      <c r="A15" s="25" t="s">
        <v>35</v>
      </c>
      <c r="B15" s="34">
        <f>H9+H10+H11+H12+H13+H14+G6</f>
        <v>93.4343858268577</v>
      </c>
      <c r="C15" s="34"/>
      <c r="D15" s="34"/>
      <c r="E15" s="34"/>
      <c r="F15" s="34"/>
      <c r="G15" s="34"/>
      <c r="H15" s="34"/>
    </row>
    <row r="16" ht="55" customHeight="1" spans="1:8">
      <c r="A16" s="25" t="s">
        <v>36</v>
      </c>
      <c r="B16" s="25"/>
      <c r="C16" s="28" t="s">
        <v>37</v>
      </c>
      <c r="D16" s="28"/>
      <c r="E16" s="28"/>
      <c r="F16" s="28"/>
      <c r="G16" s="28"/>
      <c r="H16" s="28"/>
    </row>
    <row r="17" ht="56" customHeight="1" spans="1:8">
      <c r="A17" s="25" t="s">
        <v>38</v>
      </c>
      <c r="B17" s="25"/>
      <c r="C17" s="28" t="s">
        <v>39</v>
      </c>
      <c r="D17" s="28"/>
      <c r="E17" s="28"/>
      <c r="F17" s="28"/>
      <c r="G17" s="28"/>
      <c r="H17" s="28"/>
    </row>
    <row r="18" ht="97" customHeight="1" spans="1:8">
      <c r="A18" s="25" t="s">
        <v>40</v>
      </c>
      <c r="B18" s="25"/>
      <c r="C18" s="25" t="s">
        <v>41</v>
      </c>
      <c r="D18" s="25"/>
      <c r="E18" s="25"/>
      <c r="F18" s="25"/>
      <c r="G18" s="25"/>
      <c r="H18" s="25"/>
    </row>
    <row r="19" ht="134.1" customHeight="1" spans="1:8">
      <c r="A19" s="44" t="s">
        <v>42</v>
      </c>
      <c r="B19" s="45"/>
      <c r="C19" s="45"/>
      <c r="D19" s="45"/>
      <c r="E19" s="45"/>
      <c r="F19" s="45"/>
      <c r="G19" s="45"/>
      <c r="H19" s="45"/>
    </row>
  </sheetData>
  <mergeCells count="30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B15:H15"/>
    <mergeCell ref="A16:B16"/>
    <mergeCell ref="C16:H16"/>
    <mergeCell ref="A17:B17"/>
    <mergeCell ref="C17:H17"/>
    <mergeCell ref="A18:B18"/>
    <mergeCell ref="C18:H18"/>
    <mergeCell ref="A19:H19"/>
    <mergeCell ref="A8:A14"/>
    <mergeCell ref="B10:B11"/>
    <mergeCell ref="B12:B13"/>
    <mergeCell ref="A5:B6"/>
  </mergeCells>
  <pageMargins left="0.75" right="0.75" top="1" bottom="1" header="0.5" footer="0.5"/>
  <pageSetup paperSize="9" scale="96" orientation="portrait"/>
  <headerFooter/>
  <ignoredErrors>
    <ignoredError sqref="G6:H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workbookViewId="0">
      <selection activeCell="K6" sqref="K6"/>
    </sheetView>
  </sheetViews>
  <sheetFormatPr defaultColWidth="9" defaultRowHeight="13.5" outlineLevelRow="4"/>
  <cols>
    <col min="1" max="1" width="5.5" style="3" customWidth="1"/>
    <col min="2" max="2" width="10" style="3" customWidth="1"/>
    <col min="3" max="3" width="16.375" customWidth="1"/>
    <col min="4" max="4" width="9.875" customWidth="1"/>
    <col min="5" max="5" width="16.375" customWidth="1"/>
    <col min="6" max="6" width="14.375" style="3" customWidth="1"/>
    <col min="7" max="7" width="12.375" style="3" customWidth="1"/>
    <col min="8" max="8" width="12.625" style="3"/>
    <col min="9" max="9" width="15.375" customWidth="1"/>
    <col min="10" max="10" width="9.875" customWidth="1"/>
    <col min="11" max="14" width="9" customWidth="1"/>
    <col min="15" max="15" width="12.5" customWidth="1"/>
    <col min="16" max="16" width="9" customWidth="1"/>
    <col min="17" max="17" width="20.75" customWidth="1"/>
  </cols>
  <sheetData>
    <row r="1" ht="39.75" customHeight="1" spans="1:17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>
      <c r="A2" s="62" t="s">
        <v>44</v>
      </c>
      <c r="F2" s="3" t="s">
        <v>45</v>
      </c>
      <c r="G2" s="63" t="s">
        <v>46</v>
      </c>
      <c r="Q2" t="s">
        <v>47</v>
      </c>
    </row>
    <row r="3" ht="18" customHeight="1" spans="1:17">
      <c r="A3" s="8" t="s">
        <v>48</v>
      </c>
      <c r="B3" s="8" t="s">
        <v>49</v>
      </c>
      <c r="C3" s="8" t="s">
        <v>50</v>
      </c>
      <c r="D3" s="8" t="s">
        <v>51</v>
      </c>
      <c r="E3" s="8" t="s">
        <v>52</v>
      </c>
      <c r="F3" s="17" t="s">
        <v>53</v>
      </c>
      <c r="G3" s="18"/>
      <c r="H3" s="19"/>
      <c r="I3" s="8" t="s">
        <v>54</v>
      </c>
      <c r="J3" s="8" t="s">
        <v>55</v>
      </c>
      <c r="K3" s="17" t="s">
        <v>56</v>
      </c>
      <c r="L3" s="18"/>
      <c r="M3" s="18"/>
      <c r="N3" s="18"/>
      <c r="O3" s="18"/>
      <c r="P3" s="19"/>
      <c r="Q3" s="8" t="s">
        <v>57</v>
      </c>
    </row>
    <row r="4" ht="27" customHeight="1" spans="1:17">
      <c r="A4" s="10"/>
      <c r="B4" s="10"/>
      <c r="C4" s="10"/>
      <c r="D4" s="10"/>
      <c r="E4" s="10"/>
      <c r="F4" s="9" t="s">
        <v>58</v>
      </c>
      <c r="G4" s="9" t="s">
        <v>59</v>
      </c>
      <c r="H4" s="9" t="s">
        <v>60</v>
      </c>
      <c r="I4" s="10"/>
      <c r="J4" s="10"/>
      <c r="K4" s="9" t="s">
        <v>61</v>
      </c>
      <c r="L4" s="9" t="s">
        <v>62</v>
      </c>
      <c r="M4" s="9" t="s">
        <v>63</v>
      </c>
      <c r="N4" s="9" t="s">
        <v>64</v>
      </c>
      <c r="O4" s="9" t="s">
        <v>65</v>
      </c>
      <c r="P4" s="9" t="s">
        <v>66</v>
      </c>
      <c r="Q4" s="10"/>
    </row>
    <row r="5" s="60" customFormat="1" ht="33" customHeight="1" spans="1:17">
      <c r="A5" s="64">
        <v>1</v>
      </c>
      <c r="B5" s="76" t="s">
        <v>67</v>
      </c>
      <c r="C5" s="66" t="s">
        <v>68</v>
      </c>
      <c r="D5" s="65" t="s">
        <v>69</v>
      </c>
      <c r="E5" s="66" t="s">
        <v>68</v>
      </c>
      <c r="F5" s="67">
        <v>877.2</v>
      </c>
      <c r="G5" s="67">
        <v>37.77</v>
      </c>
      <c r="H5" s="67">
        <f>F5+G5</f>
        <v>914.97</v>
      </c>
      <c r="I5" s="67">
        <v>706.1</v>
      </c>
      <c r="J5" s="68">
        <f>I5/H5</f>
        <v>0.771719291342886</v>
      </c>
      <c r="K5" s="67">
        <f>整体自评表!G6</f>
        <v>15.4343858268577</v>
      </c>
      <c r="L5" s="64">
        <f>整体自评表!H9</f>
        <v>20</v>
      </c>
      <c r="M5" s="64">
        <f>整体自评表!H10+整体自评表!H11</f>
        <v>18</v>
      </c>
      <c r="N5" s="64">
        <f>整体自评表!H12+整体自评表!H13</f>
        <v>30</v>
      </c>
      <c r="O5" s="64">
        <f>整体自评表!H14</f>
        <v>10</v>
      </c>
      <c r="P5" s="67">
        <f>SUM(K5:O5)</f>
        <v>93.4343858268577</v>
      </c>
      <c r="Q5" s="14" t="s">
        <v>70</v>
      </c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J11" sqref="J11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7" customHeight="1" spans="1:8">
      <c r="A1" s="22" t="s">
        <v>71</v>
      </c>
      <c r="B1" s="23"/>
      <c r="C1" s="23"/>
      <c r="D1" s="23"/>
      <c r="E1" s="23"/>
      <c r="F1" s="23"/>
      <c r="G1" s="23"/>
      <c r="H1" s="23"/>
    </row>
    <row r="2" ht="21" customHeight="1" spans="1:8">
      <c r="A2" s="24" t="s">
        <v>72</v>
      </c>
      <c r="B2" s="24"/>
      <c r="C2" s="24"/>
      <c r="D2" s="24"/>
      <c r="E2" s="24"/>
      <c r="F2" s="24"/>
      <c r="G2" s="24"/>
      <c r="H2" s="24"/>
    </row>
    <row r="3" ht="30" customHeight="1" spans="1:8">
      <c r="A3" s="25" t="s">
        <v>51</v>
      </c>
      <c r="B3" s="25"/>
      <c r="C3" s="25" t="s">
        <v>73</v>
      </c>
      <c r="D3" s="25"/>
      <c r="E3" s="25"/>
      <c r="F3" s="25"/>
      <c r="G3" s="25"/>
      <c r="H3" s="25"/>
    </row>
    <row r="4" ht="30" customHeight="1" spans="1:8">
      <c r="A4" s="25" t="s">
        <v>74</v>
      </c>
      <c r="B4" s="25"/>
      <c r="C4" s="26" t="s">
        <v>75</v>
      </c>
      <c r="D4" s="26"/>
      <c r="E4" s="26"/>
      <c r="F4" s="25" t="s">
        <v>76</v>
      </c>
      <c r="G4" s="25"/>
      <c r="H4" s="27" t="s">
        <v>68</v>
      </c>
    </row>
    <row r="5" ht="30" customHeight="1" spans="1:8">
      <c r="A5" s="25" t="s">
        <v>77</v>
      </c>
      <c r="B5" s="25"/>
      <c r="C5" s="28" t="s">
        <v>78</v>
      </c>
      <c r="D5" s="28"/>
      <c r="E5" s="28"/>
      <c r="F5" s="28"/>
      <c r="G5" s="28"/>
      <c r="H5" s="28"/>
    </row>
    <row r="6" ht="30" customHeight="1" spans="1:8">
      <c r="A6" s="25" t="s">
        <v>79</v>
      </c>
      <c r="B6" s="25"/>
      <c r="C6" s="28" t="s">
        <v>80</v>
      </c>
      <c r="D6" s="28"/>
      <c r="E6" s="28"/>
      <c r="F6" s="28"/>
      <c r="G6" s="28"/>
      <c r="H6" s="28"/>
    </row>
    <row r="7" ht="30" customHeight="1" spans="1:8">
      <c r="A7" s="25" t="s">
        <v>81</v>
      </c>
      <c r="B7" s="25"/>
      <c r="C7" s="28" t="s">
        <v>82</v>
      </c>
      <c r="D7" s="28"/>
      <c r="E7" s="28"/>
      <c r="F7" s="28"/>
      <c r="G7" s="28"/>
      <c r="H7" s="28"/>
    </row>
    <row r="8" ht="30" customHeight="1" spans="1:8">
      <c r="A8" s="29" t="s">
        <v>6</v>
      </c>
      <c r="B8" s="30"/>
      <c r="C8" s="25"/>
      <c r="D8" s="25" t="s">
        <v>7</v>
      </c>
      <c r="E8" s="25" t="s">
        <v>8</v>
      </c>
      <c r="F8" s="25" t="s">
        <v>9</v>
      </c>
      <c r="G8" s="29" t="s">
        <v>10</v>
      </c>
      <c r="H8" s="30"/>
    </row>
    <row r="9" ht="30" customHeight="1" spans="1:8">
      <c r="A9" s="31"/>
      <c r="B9" s="32"/>
      <c r="C9" s="25" t="s">
        <v>83</v>
      </c>
      <c r="D9" s="25">
        <v>248.13</v>
      </c>
      <c r="E9" s="25">
        <v>248.13</v>
      </c>
      <c r="F9" s="33">
        <f>E9/D9</f>
        <v>1</v>
      </c>
      <c r="G9" s="34">
        <f>20*F9</f>
        <v>20</v>
      </c>
      <c r="H9" s="34"/>
    </row>
    <row r="10" ht="30" customHeight="1" spans="1:8">
      <c r="A10" s="35" t="s">
        <v>84</v>
      </c>
      <c r="B10" s="25" t="s">
        <v>15</v>
      </c>
      <c r="C10" s="25" t="s">
        <v>16</v>
      </c>
      <c r="D10" s="35" t="s">
        <v>17</v>
      </c>
      <c r="E10" s="35"/>
      <c r="F10" s="35" t="s">
        <v>18</v>
      </c>
      <c r="G10" s="35" t="s">
        <v>19</v>
      </c>
      <c r="H10" s="35" t="s">
        <v>20</v>
      </c>
    </row>
    <row r="11" ht="30" customHeight="1" spans="1:8">
      <c r="A11" s="36"/>
      <c r="B11" s="35" t="s">
        <v>21</v>
      </c>
      <c r="C11" s="25" t="s">
        <v>85</v>
      </c>
      <c r="D11" s="25" t="s">
        <v>86</v>
      </c>
      <c r="E11" s="25"/>
      <c r="F11" s="25">
        <v>248.13</v>
      </c>
      <c r="G11" s="25">
        <v>248.13</v>
      </c>
      <c r="H11" s="25">
        <v>20</v>
      </c>
    </row>
    <row r="12" ht="30" customHeight="1" spans="1:8">
      <c r="A12" s="36"/>
      <c r="B12" s="25" t="s">
        <v>24</v>
      </c>
      <c r="C12" s="25" t="s">
        <v>87</v>
      </c>
      <c r="D12" s="25" t="s">
        <v>88</v>
      </c>
      <c r="E12" s="25"/>
      <c r="F12" s="25">
        <v>16</v>
      </c>
      <c r="G12" s="25">
        <v>16</v>
      </c>
      <c r="H12" s="25">
        <v>10</v>
      </c>
    </row>
    <row r="13" ht="30" customHeight="1" spans="1:8">
      <c r="A13" s="36"/>
      <c r="B13" s="25"/>
      <c r="C13" s="25" t="s">
        <v>89</v>
      </c>
      <c r="D13" s="25" t="s">
        <v>90</v>
      </c>
      <c r="E13" s="25"/>
      <c r="F13" s="25" t="s">
        <v>91</v>
      </c>
      <c r="G13" s="25" t="s">
        <v>91</v>
      </c>
      <c r="H13" s="25">
        <v>10</v>
      </c>
    </row>
    <row r="14" ht="45" customHeight="1" spans="1:8">
      <c r="A14" s="36"/>
      <c r="B14" s="25" t="s">
        <v>28</v>
      </c>
      <c r="C14" s="25" t="s">
        <v>92</v>
      </c>
      <c r="D14" s="25" t="s">
        <v>93</v>
      </c>
      <c r="E14" s="25"/>
      <c r="F14" s="56">
        <v>1</v>
      </c>
      <c r="G14" s="56">
        <v>1</v>
      </c>
      <c r="H14" s="25">
        <v>30</v>
      </c>
    </row>
    <row r="15" ht="45" customHeight="1" spans="1:8">
      <c r="A15" s="43"/>
      <c r="B15" s="25" t="s">
        <v>94</v>
      </c>
      <c r="C15" s="25" t="s">
        <v>95</v>
      </c>
      <c r="D15" s="57" t="s">
        <v>96</v>
      </c>
      <c r="E15" s="58"/>
      <c r="F15" s="56">
        <v>0.9</v>
      </c>
      <c r="G15" s="56">
        <v>0.95</v>
      </c>
      <c r="H15" s="25">
        <v>10</v>
      </c>
    </row>
    <row r="16" ht="30" customHeight="1" spans="1:8">
      <c r="A16" s="25" t="s">
        <v>35</v>
      </c>
      <c r="B16" s="25">
        <v>100</v>
      </c>
      <c r="C16" s="25"/>
      <c r="D16" s="25"/>
      <c r="E16" s="25"/>
      <c r="F16" s="25"/>
      <c r="G16" s="25"/>
      <c r="H16" s="25"/>
    </row>
    <row r="17" ht="46" customHeight="1" spans="1:8">
      <c r="A17" s="25" t="s">
        <v>36</v>
      </c>
      <c r="B17" s="25"/>
      <c r="C17" s="28"/>
      <c r="D17" s="28"/>
      <c r="E17" s="28"/>
      <c r="F17" s="28"/>
      <c r="G17" s="28"/>
      <c r="H17" s="28"/>
    </row>
    <row r="18" ht="40" customHeight="1" spans="1:8">
      <c r="A18" s="25" t="s">
        <v>38</v>
      </c>
      <c r="B18" s="25"/>
      <c r="C18" s="26" t="s">
        <v>97</v>
      </c>
      <c r="D18" s="26"/>
      <c r="E18" s="26"/>
      <c r="F18" s="26"/>
      <c r="G18" s="26"/>
      <c r="H18" s="26"/>
    </row>
    <row r="19" ht="102" customHeight="1" spans="1:8">
      <c r="A19" s="25" t="s">
        <v>40</v>
      </c>
      <c r="B19" s="25"/>
      <c r="C19" s="25" t="s">
        <v>98</v>
      </c>
      <c r="D19" s="25"/>
      <c r="E19" s="25"/>
      <c r="F19" s="25"/>
      <c r="G19" s="25"/>
      <c r="H19" s="25"/>
    </row>
    <row r="20" ht="134.1" customHeight="1" spans="1:8">
      <c r="A20" s="44" t="s">
        <v>42</v>
      </c>
      <c r="B20" s="45"/>
      <c r="C20" s="45"/>
      <c r="D20" s="45"/>
      <c r="E20" s="45"/>
      <c r="F20" s="45"/>
      <c r="G20" s="45"/>
      <c r="H20" s="45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scale="9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C13" sqref="C13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7" customHeight="1" spans="1:8">
      <c r="A1" s="22" t="s">
        <v>71</v>
      </c>
      <c r="B1" s="23"/>
      <c r="C1" s="23"/>
      <c r="D1" s="23"/>
      <c r="E1" s="23"/>
      <c r="F1" s="23"/>
      <c r="G1" s="23"/>
      <c r="H1" s="23"/>
    </row>
    <row r="2" ht="21" customHeight="1" spans="1:8">
      <c r="A2" s="24" t="s">
        <v>72</v>
      </c>
      <c r="B2" s="24"/>
      <c r="C2" s="24"/>
      <c r="D2" s="24"/>
      <c r="E2" s="24"/>
      <c r="F2" s="24"/>
      <c r="G2" s="24"/>
      <c r="H2" s="24"/>
    </row>
    <row r="3" ht="30" customHeight="1" spans="1:8">
      <c r="A3" s="25" t="s">
        <v>51</v>
      </c>
      <c r="B3" s="25"/>
      <c r="C3" s="25" t="s">
        <v>99</v>
      </c>
      <c r="D3" s="25"/>
      <c r="E3" s="25"/>
      <c r="F3" s="25"/>
      <c r="G3" s="25"/>
      <c r="H3" s="25"/>
    </row>
    <row r="4" ht="30" customHeight="1" spans="1:8">
      <c r="A4" s="25" t="s">
        <v>74</v>
      </c>
      <c r="B4" s="25"/>
      <c r="C4" s="26" t="s">
        <v>75</v>
      </c>
      <c r="D4" s="26"/>
      <c r="E4" s="26"/>
      <c r="F4" s="25" t="s">
        <v>76</v>
      </c>
      <c r="G4" s="25"/>
      <c r="H4" s="27" t="s">
        <v>68</v>
      </c>
    </row>
    <row r="5" ht="30" customHeight="1" spans="1:8">
      <c r="A5" s="25" t="s">
        <v>77</v>
      </c>
      <c r="B5" s="25"/>
      <c r="C5" s="28" t="s">
        <v>78</v>
      </c>
      <c r="D5" s="28"/>
      <c r="E5" s="28"/>
      <c r="F5" s="28"/>
      <c r="G5" s="28"/>
      <c r="H5" s="28"/>
    </row>
    <row r="6" ht="30" customHeight="1" spans="1:8">
      <c r="A6" s="25" t="s">
        <v>79</v>
      </c>
      <c r="B6" s="25"/>
      <c r="C6" s="28" t="s">
        <v>80</v>
      </c>
      <c r="D6" s="28"/>
      <c r="E6" s="28"/>
      <c r="F6" s="28"/>
      <c r="G6" s="28"/>
      <c r="H6" s="28"/>
    </row>
    <row r="7" ht="30" customHeight="1" spans="1:8">
      <c r="A7" s="25" t="s">
        <v>81</v>
      </c>
      <c r="B7" s="25"/>
      <c r="C7" s="28" t="s">
        <v>82</v>
      </c>
      <c r="D7" s="28"/>
      <c r="E7" s="28"/>
      <c r="F7" s="28"/>
      <c r="G7" s="28"/>
      <c r="H7" s="28"/>
    </row>
    <row r="8" ht="30" customHeight="1" spans="1:8">
      <c r="A8" s="29" t="s">
        <v>6</v>
      </c>
      <c r="B8" s="30"/>
      <c r="C8" s="25"/>
      <c r="D8" s="25" t="s">
        <v>7</v>
      </c>
      <c r="E8" s="25" t="s">
        <v>8</v>
      </c>
      <c r="F8" s="25" t="s">
        <v>9</v>
      </c>
      <c r="G8" s="29" t="s">
        <v>10</v>
      </c>
      <c r="H8" s="30"/>
    </row>
    <row r="9" ht="30" customHeight="1" spans="1:8">
      <c r="A9" s="31"/>
      <c r="B9" s="32"/>
      <c r="C9" s="25" t="s">
        <v>83</v>
      </c>
      <c r="D9" s="25">
        <v>5.19</v>
      </c>
      <c r="E9" s="25">
        <v>5.19</v>
      </c>
      <c r="F9" s="33">
        <f>E9/D9</f>
        <v>1</v>
      </c>
      <c r="G9" s="34">
        <f>20*F9</f>
        <v>20</v>
      </c>
      <c r="H9" s="34"/>
    </row>
    <row r="10" ht="30" customHeight="1" spans="1:8">
      <c r="A10" s="35" t="s">
        <v>84</v>
      </c>
      <c r="B10" s="25" t="s">
        <v>15</v>
      </c>
      <c r="C10" s="25" t="s">
        <v>16</v>
      </c>
      <c r="D10" s="35" t="s">
        <v>17</v>
      </c>
      <c r="E10" s="35"/>
      <c r="F10" s="35" t="s">
        <v>18</v>
      </c>
      <c r="G10" s="35" t="s">
        <v>19</v>
      </c>
      <c r="H10" s="35" t="s">
        <v>20</v>
      </c>
    </row>
    <row r="11" ht="30" customHeight="1" spans="1:8">
      <c r="A11" s="36"/>
      <c r="B11" s="35" t="s">
        <v>21</v>
      </c>
      <c r="C11" s="46" t="s">
        <v>22</v>
      </c>
      <c r="D11" s="40" t="s">
        <v>100</v>
      </c>
      <c r="E11" s="41"/>
      <c r="F11" s="25">
        <v>5.19</v>
      </c>
      <c r="G11" s="25">
        <v>5.19</v>
      </c>
      <c r="H11" s="25">
        <v>20</v>
      </c>
    </row>
    <row r="12" ht="30" customHeight="1" spans="1:8">
      <c r="A12" s="36"/>
      <c r="B12" s="25" t="s">
        <v>24</v>
      </c>
      <c r="C12" s="39" t="s">
        <v>87</v>
      </c>
      <c r="D12" s="27" t="s">
        <v>101</v>
      </c>
      <c r="E12" s="27"/>
      <c r="F12" s="27">
        <v>377</v>
      </c>
      <c r="G12" s="27">
        <v>377</v>
      </c>
      <c r="H12" s="25">
        <v>10</v>
      </c>
    </row>
    <row r="13" ht="30" customHeight="1" spans="1:8">
      <c r="A13" s="36"/>
      <c r="B13" s="25"/>
      <c r="C13" s="39" t="s">
        <v>25</v>
      </c>
      <c r="D13" s="40" t="s">
        <v>102</v>
      </c>
      <c r="E13" s="41"/>
      <c r="F13" s="59" t="s">
        <v>103</v>
      </c>
      <c r="G13" s="59" t="s">
        <v>103</v>
      </c>
      <c r="H13" s="25">
        <v>10</v>
      </c>
    </row>
    <row r="14" ht="30" customHeight="1" spans="1:8">
      <c r="A14" s="36"/>
      <c r="B14" s="25" t="s">
        <v>28</v>
      </c>
      <c r="C14" s="46" t="s">
        <v>29</v>
      </c>
      <c r="D14" s="40" t="s">
        <v>104</v>
      </c>
      <c r="E14" s="41"/>
      <c r="F14" s="27" t="s">
        <v>105</v>
      </c>
      <c r="G14" s="27" t="s">
        <v>105</v>
      </c>
      <c r="H14" s="25">
        <v>15</v>
      </c>
    </row>
    <row r="15" ht="30" customHeight="1" spans="1:8">
      <c r="A15" s="36"/>
      <c r="B15" s="25"/>
      <c r="C15" s="52"/>
      <c r="D15" s="27" t="s">
        <v>106</v>
      </c>
      <c r="E15" s="27"/>
      <c r="F15" s="27" t="s">
        <v>107</v>
      </c>
      <c r="G15" s="27" t="s">
        <v>107</v>
      </c>
      <c r="H15" s="25">
        <v>15</v>
      </c>
    </row>
    <row r="16" ht="41" customHeight="1" spans="1:8">
      <c r="A16" s="43"/>
      <c r="B16" s="25" t="s">
        <v>94</v>
      </c>
      <c r="C16" s="27" t="s">
        <v>33</v>
      </c>
      <c r="D16" s="27" t="s">
        <v>108</v>
      </c>
      <c r="E16" s="27"/>
      <c r="F16" s="27" t="s">
        <v>109</v>
      </c>
      <c r="G16" s="42">
        <v>0.95</v>
      </c>
      <c r="H16" s="25">
        <v>10</v>
      </c>
    </row>
    <row r="17" ht="30" customHeight="1" spans="1:8">
      <c r="A17" s="25" t="s">
        <v>35</v>
      </c>
      <c r="B17" s="25">
        <v>100</v>
      </c>
      <c r="C17" s="25"/>
      <c r="D17" s="25"/>
      <c r="E17" s="25"/>
      <c r="F17" s="25"/>
      <c r="G17" s="25"/>
      <c r="H17" s="25"/>
    </row>
    <row r="18" ht="43" customHeight="1" spans="1:8">
      <c r="A18" s="25" t="s">
        <v>36</v>
      </c>
      <c r="B18" s="25"/>
      <c r="C18" s="28"/>
      <c r="D18" s="28"/>
      <c r="E18" s="28"/>
      <c r="F18" s="28"/>
      <c r="G18" s="28"/>
      <c r="H18" s="28"/>
    </row>
    <row r="19" ht="38" customHeight="1" spans="1:8">
      <c r="A19" s="25" t="s">
        <v>38</v>
      </c>
      <c r="B19" s="25"/>
      <c r="C19" s="26" t="s">
        <v>97</v>
      </c>
      <c r="D19" s="26"/>
      <c r="E19" s="26"/>
      <c r="F19" s="26"/>
      <c r="G19" s="26"/>
      <c r="H19" s="26"/>
    </row>
    <row r="20" ht="86" customHeight="1" spans="1:8">
      <c r="A20" s="25" t="s">
        <v>40</v>
      </c>
      <c r="B20" s="25"/>
      <c r="C20" s="25" t="s">
        <v>110</v>
      </c>
      <c r="D20" s="25"/>
      <c r="E20" s="25"/>
      <c r="F20" s="25"/>
      <c r="G20" s="25"/>
      <c r="H20" s="25"/>
    </row>
    <row r="21" ht="134.1" customHeight="1" spans="1:8">
      <c r="A21" s="44" t="s">
        <v>42</v>
      </c>
      <c r="B21" s="45"/>
      <c r="C21" s="45"/>
      <c r="D21" s="45"/>
      <c r="E21" s="45"/>
      <c r="F21" s="45"/>
      <c r="G21" s="45"/>
      <c r="H21" s="45"/>
    </row>
  </sheetData>
  <mergeCells count="35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C14:C15"/>
    <mergeCell ref="A8:B9"/>
  </mergeCells>
  <pageMargins left="0.75" right="0.75" top="1" bottom="1" header="0.5" footer="0.5"/>
  <pageSetup paperSize="9" scale="9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J14" sqref="J14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7" customHeight="1" spans="1:8">
      <c r="A1" s="22" t="s">
        <v>71</v>
      </c>
      <c r="B1" s="23"/>
      <c r="C1" s="23"/>
      <c r="D1" s="23"/>
      <c r="E1" s="23"/>
      <c r="F1" s="23"/>
      <c r="G1" s="23"/>
      <c r="H1" s="23"/>
    </row>
    <row r="2" ht="21" customHeight="1" spans="1:8">
      <c r="A2" s="24" t="s">
        <v>72</v>
      </c>
      <c r="B2" s="24"/>
      <c r="C2" s="24"/>
      <c r="D2" s="24"/>
      <c r="E2" s="24"/>
      <c r="F2" s="24"/>
      <c r="G2" s="24"/>
      <c r="H2" s="24"/>
    </row>
    <row r="3" ht="30" customHeight="1" spans="1:8">
      <c r="A3" s="25" t="s">
        <v>51</v>
      </c>
      <c r="B3" s="25"/>
      <c r="C3" s="25" t="s">
        <v>111</v>
      </c>
      <c r="D3" s="25"/>
      <c r="E3" s="25"/>
      <c r="F3" s="25"/>
      <c r="G3" s="25"/>
      <c r="H3" s="25"/>
    </row>
    <row r="4" ht="30" customHeight="1" spans="1:8">
      <c r="A4" s="25" t="s">
        <v>74</v>
      </c>
      <c r="B4" s="25"/>
      <c r="C4" s="26" t="s">
        <v>75</v>
      </c>
      <c r="D4" s="26"/>
      <c r="E4" s="26"/>
      <c r="F4" s="25" t="s">
        <v>76</v>
      </c>
      <c r="G4" s="25"/>
      <c r="H4" s="27" t="s">
        <v>68</v>
      </c>
    </row>
    <row r="5" ht="30" customHeight="1" spans="1:8">
      <c r="A5" s="25" t="s">
        <v>77</v>
      </c>
      <c r="B5" s="25"/>
      <c r="C5" s="28" t="s">
        <v>78</v>
      </c>
      <c r="D5" s="28"/>
      <c r="E5" s="28"/>
      <c r="F5" s="28"/>
      <c r="G5" s="28"/>
      <c r="H5" s="28"/>
    </row>
    <row r="6" ht="30" customHeight="1" spans="1:8">
      <c r="A6" s="25" t="s">
        <v>79</v>
      </c>
      <c r="B6" s="25"/>
      <c r="C6" s="28" t="s">
        <v>80</v>
      </c>
      <c r="D6" s="28"/>
      <c r="E6" s="28"/>
      <c r="F6" s="28"/>
      <c r="G6" s="28"/>
      <c r="H6" s="28"/>
    </row>
    <row r="7" ht="30" customHeight="1" spans="1:8">
      <c r="A7" s="25" t="s">
        <v>81</v>
      </c>
      <c r="B7" s="25"/>
      <c r="C7" s="28" t="s">
        <v>82</v>
      </c>
      <c r="D7" s="28"/>
      <c r="E7" s="28"/>
      <c r="F7" s="28"/>
      <c r="G7" s="28"/>
      <c r="H7" s="28"/>
    </row>
    <row r="8" ht="30" customHeight="1" spans="1:8">
      <c r="A8" s="29" t="s">
        <v>6</v>
      </c>
      <c r="B8" s="30"/>
      <c r="C8" s="25"/>
      <c r="D8" s="25" t="s">
        <v>7</v>
      </c>
      <c r="E8" s="25" t="s">
        <v>8</v>
      </c>
      <c r="F8" s="25" t="s">
        <v>9</v>
      </c>
      <c r="G8" s="29" t="s">
        <v>10</v>
      </c>
      <c r="H8" s="30"/>
    </row>
    <row r="9" ht="30" customHeight="1" spans="1:8">
      <c r="A9" s="31"/>
      <c r="B9" s="32"/>
      <c r="C9" s="25" t="s">
        <v>83</v>
      </c>
      <c r="D9" s="25">
        <v>18</v>
      </c>
      <c r="E9" s="25">
        <v>16.5</v>
      </c>
      <c r="F9" s="33">
        <f>E9/D9</f>
        <v>0.916666666666667</v>
      </c>
      <c r="G9" s="34">
        <f>20*F9</f>
        <v>18.3333333333333</v>
      </c>
      <c r="H9" s="34"/>
    </row>
    <row r="10" ht="30" customHeight="1" spans="1:8">
      <c r="A10" s="35" t="s">
        <v>84</v>
      </c>
      <c r="B10" s="25" t="s">
        <v>15</v>
      </c>
      <c r="C10" s="25" t="s">
        <v>16</v>
      </c>
      <c r="D10" s="35" t="s">
        <v>17</v>
      </c>
      <c r="E10" s="35"/>
      <c r="F10" s="35" t="s">
        <v>18</v>
      </c>
      <c r="G10" s="35" t="s">
        <v>19</v>
      </c>
      <c r="H10" s="35" t="s">
        <v>20</v>
      </c>
    </row>
    <row r="11" ht="30" customHeight="1" spans="1:8">
      <c r="A11" s="36"/>
      <c r="B11" s="35" t="s">
        <v>21</v>
      </c>
      <c r="C11" s="25" t="s">
        <v>85</v>
      </c>
      <c r="D11" s="25" t="s">
        <v>86</v>
      </c>
      <c r="E11" s="25"/>
      <c r="F11" s="25">
        <v>18</v>
      </c>
      <c r="G11" s="25">
        <v>16.5</v>
      </c>
      <c r="H11" s="25">
        <v>18</v>
      </c>
    </row>
    <row r="12" ht="30" customHeight="1" spans="1:8">
      <c r="A12" s="36"/>
      <c r="B12" s="25" t="s">
        <v>24</v>
      </c>
      <c r="C12" s="25" t="s">
        <v>87</v>
      </c>
      <c r="D12" s="25" t="s">
        <v>112</v>
      </c>
      <c r="E12" s="25"/>
      <c r="F12" s="25">
        <v>3</v>
      </c>
      <c r="G12" s="25">
        <v>3</v>
      </c>
      <c r="H12" s="25">
        <v>10</v>
      </c>
    </row>
    <row r="13" ht="30" customHeight="1" spans="1:8">
      <c r="A13" s="36"/>
      <c r="B13" s="25"/>
      <c r="C13" s="25" t="s">
        <v>89</v>
      </c>
      <c r="D13" s="25" t="s">
        <v>90</v>
      </c>
      <c r="E13" s="25"/>
      <c r="F13" s="25" t="s">
        <v>91</v>
      </c>
      <c r="G13" s="25" t="s">
        <v>91</v>
      </c>
      <c r="H13" s="25">
        <v>10</v>
      </c>
    </row>
    <row r="14" ht="45" customHeight="1" spans="1:8">
      <c r="A14" s="36"/>
      <c r="B14" s="25" t="s">
        <v>28</v>
      </c>
      <c r="C14" s="25" t="s">
        <v>92</v>
      </c>
      <c r="D14" s="25" t="s">
        <v>93</v>
      </c>
      <c r="E14" s="25"/>
      <c r="F14" s="56">
        <v>1</v>
      </c>
      <c r="G14" s="56">
        <v>1</v>
      </c>
      <c r="H14" s="25">
        <v>30</v>
      </c>
    </row>
    <row r="15" ht="47" customHeight="1" spans="1:8">
      <c r="A15" s="43"/>
      <c r="B15" s="25" t="s">
        <v>94</v>
      </c>
      <c r="C15" s="25" t="s">
        <v>95</v>
      </c>
      <c r="D15" s="57" t="s">
        <v>96</v>
      </c>
      <c r="E15" s="58"/>
      <c r="F15" s="56">
        <v>0.9</v>
      </c>
      <c r="G15" s="56">
        <v>0.95</v>
      </c>
      <c r="H15" s="25">
        <v>10</v>
      </c>
    </row>
    <row r="16" ht="30" customHeight="1" spans="1:8">
      <c r="A16" s="25" t="s">
        <v>35</v>
      </c>
      <c r="B16" s="34">
        <f>G9+H11+H12+H13+H14+H15</f>
        <v>96.3333333333333</v>
      </c>
      <c r="C16" s="34"/>
      <c r="D16" s="34"/>
      <c r="E16" s="34"/>
      <c r="F16" s="34"/>
      <c r="G16" s="34"/>
      <c r="H16" s="34"/>
    </row>
    <row r="17" ht="46" customHeight="1" spans="1:8">
      <c r="A17" s="25" t="s">
        <v>36</v>
      </c>
      <c r="B17" s="25"/>
      <c r="C17" s="28" t="s">
        <v>113</v>
      </c>
      <c r="D17" s="28"/>
      <c r="E17" s="28"/>
      <c r="F17" s="28"/>
      <c r="G17" s="28"/>
      <c r="H17" s="28"/>
    </row>
    <row r="18" ht="41" customHeight="1" spans="1:8">
      <c r="A18" s="25" t="s">
        <v>38</v>
      </c>
      <c r="B18" s="25"/>
      <c r="C18" s="26" t="s">
        <v>97</v>
      </c>
      <c r="D18" s="26"/>
      <c r="E18" s="26"/>
      <c r="F18" s="26"/>
      <c r="G18" s="26"/>
      <c r="H18" s="26"/>
    </row>
    <row r="19" ht="75" customHeight="1" spans="1:8">
      <c r="A19" s="25" t="s">
        <v>40</v>
      </c>
      <c r="B19" s="25"/>
      <c r="C19" s="25" t="s">
        <v>114</v>
      </c>
      <c r="D19" s="25"/>
      <c r="E19" s="25"/>
      <c r="F19" s="25"/>
      <c r="G19" s="25"/>
      <c r="H19" s="25"/>
    </row>
    <row r="20" ht="134.1" customHeight="1" spans="1:8">
      <c r="A20" s="44" t="s">
        <v>42</v>
      </c>
      <c r="B20" s="45"/>
      <c r="C20" s="45"/>
      <c r="D20" s="45"/>
      <c r="E20" s="45"/>
      <c r="F20" s="45"/>
      <c r="G20" s="45"/>
      <c r="H20" s="45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J14" sqref="J14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7" customHeight="1" spans="1:8">
      <c r="A1" s="22" t="s">
        <v>71</v>
      </c>
      <c r="B1" s="23"/>
      <c r="C1" s="23"/>
      <c r="D1" s="23"/>
      <c r="E1" s="23"/>
      <c r="F1" s="23"/>
      <c r="G1" s="23"/>
      <c r="H1" s="23"/>
    </row>
    <row r="2" ht="21" customHeight="1" spans="1:8">
      <c r="A2" s="24" t="s">
        <v>72</v>
      </c>
      <c r="B2" s="24"/>
      <c r="C2" s="24"/>
      <c r="D2" s="24"/>
      <c r="E2" s="24"/>
      <c r="F2" s="24"/>
      <c r="G2" s="24"/>
      <c r="H2" s="24"/>
    </row>
    <row r="3" ht="30" customHeight="1" spans="1:8">
      <c r="A3" s="25" t="s">
        <v>51</v>
      </c>
      <c r="B3" s="25"/>
      <c r="C3" s="25" t="s">
        <v>115</v>
      </c>
      <c r="D3" s="25"/>
      <c r="E3" s="25"/>
      <c r="F3" s="25"/>
      <c r="G3" s="25"/>
      <c r="H3" s="25"/>
    </row>
    <row r="4" ht="30" customHeight="1" spans="1:8">
      <c r="A4" s="25" t="s">
        <v>74</v>
      </c>
      <c r="B4" s="25"/>
      <c r="C4" s="26" t="s">
        <v>75</v>
      </c>
      <c r="D4" s="26"/>
      <c r="E4" s="26"/>
      <c r="F4" s="25" t="s">
        <v>76</v>
      </c>
      <c r="G4" s="25"/>
      <c r="H4" s="27" t="s">
        <v>68</v>
      </c>
    </row>
    <row r="5" ht="30" customHeight="1" spans="1:8">
      <c r="A5" s="25" t="s">
        <v>77</v>
      </c>
      <c r="B5" s="25"/>
      <c r="C5" s="28" t="s">
        <v>78</v>
      </c>
      <c r="D5" s="28"/>
      <c r="E5" s="28"/>
      <c r="F5" s="28"/>
      <c r="G5" s="28"/>
      <c r="H5" s="28"/>
    </row>
    <row r="6" ht="30" customHeight="1" spans="1:8">
      <c r="A6" s="25" t="s">
        <v>79</v>
      </c>
      <c r="B6" s="25"/>
      <c r="C6" s="28" t="s">
        <v>80</v>
      </c>
      <c r="D6" s="28"/>
      <c r="E6" s="28"/>
      <c r="F6" s="28"/>
      <c r="G6" s="28"/>
      <c r="H6" s="28"/>
    </row>
    <row r="7" ht="30" customHeight="1" spans="1:8">
      <c r="A7" s="25" t="s">
        <v>81</v>
      </c>
      <c r="B7" s="25"/>
      <c r="C7" s="28" t="s">
        <v>82</v>
      </c>
      <c r="D7" s="28"/>
      <c r="E7" s="28"/>
      <c r="F7" s="28"/>
      <c r="G7" s="28"/>
      <c r="H7" s="28"/>
    </row>
    <row r="8" ht="30" customHeight="1" spans="1:8">
      <c r="A8" s="29" t="s">
        <v>6</v>
      </c>
      <c r="B8" s="30"/>
      <c r="C8" s="25"/>
      <c r="D8" s="25" t="s">
        <v>7</v>
      </c>
      <c r="E8" s="25" t="s">
        <v>8</v>
      </c>
      <c r="F8" s="25" t="s">
        <v>9</v>
      </c>
      <c r="G8" s="29" t="s">
        <v>10</v>
      </c>
      <c r="H8" s="30"/>
    </row>
    <row r="9" ht="30" customHeight="1" spans="1:8">
      <c r="A9" s="31"/>
      <c r="B9" s="32"/>
      <c r="C9" s="25" t="s">
        <v>83</v>
      </c>
      <c r="D9" s="25">
        <v>18.75</v>
      </c>
      <c r="E9" s="25">
        <v>18.75</v>
      </c>
      <c r="F9" s="33">
        <f>E9/D9</f>
        <v>1</v>
      </c>
      <c r="G9" s="34">
        <f>20*F9</f>
        <v>20</v>
      </c>
      <c r="H9" s="34"/>
    </row>
    <row r="10" ht="30" customHeight="1" spans="1:8">
      <c r="A10" s="35" t="s">
        <v>84</v>
      </c>
      <c r="B10" s="25" t="s">
        <v>15</v>
      </c>
      <c r="C10" s="25" t="s">
        <v>16</v>
      </c>
      <c r="D10" s="35" t="s">
        <v>17</v>
      </c>
      <c r="E10" s="35"/>
      <c r="F10" s="35" t="s">
        <v>18</v>
      </c>
      <c r="G10" s="35" t="s">
        <v>19</v>
      </c>
      <c r="H10" s="35" t="s">
        <v>20</v>
      </c>
    </row>
    <row r="11" ht="30" customHeight="1" spans="1:8">
      <c r="A11" s="36"/>
      <c r="B11" s="35" t="s">
        <v>21</v>
      </c>
      <c r="C11" s="46" t="s">
        <v>22</v>
      </c>
      <c r="D11" s="27" t="s">
        <v>116</v>
      </c>
      <c r="E11" s="27"/>
      <c r="F11" s="38" t="s">
        <v>117</v>
      </c>
      <c r="G11" s="38" t="s">
        <v>117</v>
      </c>
      <c r="H11" s="27">
        <v>20</v>
      </c>
    </row>
    <row r="12" ht="30" customHeight="1" spans="1:8">
      <c r="A12" s="36"/>
      <c r="B12" s="25" t="s">
        <v>24</v>
      </c>
      <c r="C12" s="39" t="s">
        <v>87</v>
      </c>
      <c r="D12" s="27" t="s">
        <v>118</v>
      </c>
      <c r="E12" s="27"/>
      <c r="F12" s="38">
        <v>377</v>
      </c>
      <c r="G12" s="38">
        <v>377</v>
      </c>
      <c r="H12" s="27">
        <v>10</v>
      </c>
    </row>
    <row r="13" ht="30" customHeight="1" spans="1:8">
      <c r="A13" s="36"/>
      <c r="B13" s="25"/>
      <c r="C13" s="53"/>
      <c r="D13" s="40" t="s">
        <v>119</v>
      </c>
      <c r="E13" s="41"/>
      <c r="F13" s="54">
        <v>1</v>
      </c>
      <c r="G13" s="54">
        <v>1</v>
      </c>
      <c r="H13" s="27">
        <v>10</v>
      </c>
    </row>
    <row r="14" ht="30" customHeight="1" spans="1:8">
      <c r="A14" s="36"/>
      <c r="B14" s="25" t="s">
        <v>28</v>
      </c>
      <c r="C14" s="46" t="s">
        <v>29</v>
      </c>
      <c r="D14" s="27" t="s">
        <v>120</v>
      </c>
      <c r="E14" s="27"/>
      <c r="F14" s="27" t="s">
        <v>121</v>
      </c>
      <c r="G14" s="27" t="s">
        <v>121</v>
      </c>
      <c r="H14" s="27">
        <v>10</v>
      </c>
    </row>
    <row r="15" ht="30" customHeight="1" spans="1:8">
      <c r="A15" s="36"/>
      <c r="B15" s="25"/>
      <c r="C15" s="55"/>
      <c r="D15" s="40" t="s">
        <v>104</v>
      </c>
      <c r="E15" s="41"/>
      <c r="F15" s="27" t="s">
        <v>105</v>
      </c>
      <c r="G15" s="27" t="s">
        <v>105</v>
      </c>
      <c r="H15" s="27">
        <v>10</v>
      </c>
    </row>
    <row r="16" ht="30" customHeight="1" spans="1:8">
      <c r="A16" s="36"/>
      <c r="B16" s="25"/>
      <c r="C16" s="55" t="s">
        <v>122</v>
      </c>
      <c r="D16" s="40" t="s">
        <v>123</v>
      </c>
      <c r="E16" s="41"/>
      <c r="F16" s="27" t="s">
        <v>124</v>
      </c>
      <c r="G16" s="27" t="s">
        <v>124</v>
      </c>
      <c r="H16" s="27">
        <v>10</v>
      </c>
    </row>
    <row r="17" ht="43" customHeight="1" spans="1:8">
      <c r="A17" s="43"/>
      <c r="B17" s="25" t="s">
        <v>94</v>
      </c>
      <c r="C17" s="27" t="s">
        <v>33</v>
      </c>
      <c r="D17" s="27" t="s">
        <v>125</v>
      </c>
      <c r="E17" s="27"/>
      <c r="F17" s="27" t="s">
        <v>109</v>
      </c>
      <c r="G17" s="42">
        <v>0.95</v>
      </c>
      <c r="H17" s="27">
        <v>10</v>
      </c>
    </row>
    <row r="18" ht="30" customHeight="1" spans="1:8">
      <c r="A18" s="25" t="s">
        <v>35</v>
      </c>
      <c r="B18" s="25">
        <v>100</v>
      </c>
      <c r="C18" s="25"/>
      <c r="D18" s="25"/>
      <c r="E18" s="25"/>
      <c r="F18" s="25"/>
      <c r="G18" s="25"/>
      <c r="H18" s="25"/>
    </row>
    <row r="19" ht="42" customHeight="1" spans="1:8">
      <c r="A19" s="25" t="s">
        <v>36</v>
      </c>
      <c r="B19" s="25"/>
      <c r="C19" s="28"/>
      <c r="D19" s="28"/>
      <c r="E19" s="28"/>
      <c r="F19" s="28"/>
      <c r="G19" s="28"/>
      <c r="H19" s="28"/>
    </row>
    <row r="20" ht="42" customHeight="1" spans="1:8">
      <c r="A20" s="25" t="s">
        <v>38</v>
      </c>
      <c r="B20" s="25"/>
      <c r="C20" s="26" t="s">
        <v>97</v>
      </c>
      <c r="D20" s="26"/>
      <c r="E20" s="26"/>
      <c r="F20" s="26"/>
      <c r="G20" s="26"/>
      <c r="H20" s="26"/>
    </row>
    <row r="21" ht="98" customHeight="1" spans="1:8">
      <c r="A21" s="25" t="s">
        <v>40</v>
      </c>
      <c r="B21" s="25"/>
      <c r="C21" s="25" t="s">
        <v>126</v>
      </c>
      <c r="D21" s="25"/>
      <c r="E21" s="25"/>
      <c r="F21" s="25"/>
      <c r="G21" s="25"/>
      <c r="H21" s="25"/>
    </row>
    <row r="22" ht="134.1" customHeight="1" spans="1:8">
      <c r="A22" s="44" t="s">
        <v>42</v>
      </c>
      <c r="B22" s="45"/>
      <c r="C22" s="45"/>
      <c r="D22" s="45"/>
      <c r="E22" s="45"/>
      <c r="F22" s="45"/>
      <c r="G22" s="45"/>
      <c r="H22" s="45"/>
    </row>
  </sheetData>
  <mergeCells count="3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3"/>
    <mergeCell ref="B14:B16"/>
    <mergeCell ref="C12:C13"/>
    <mergeCell ref="C14:C15"/>
    <mergeCell ref="A8:B9"/>
  </mergeCells>
  <pageMargins left="0.75" right="0.75" top="1" bottom="1" header="0.5" footer="0.5"/>
  <pageSetup paperSize="9" scale="9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K17" sqref="K17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7" customHeight="1" spans="1:8">
      <c r="A1" s="22" t="s">
        <v>71</v>
      </c>
      <c r="B1" s="23"/>
      <c r="C1" s="23"/>
      <c r="D1" s="23"/>
      <c r="E1" s="23"/>
      <c r="F1" s="23"/>
      <c r="G1" s="23"/>
      <c r="H1" s="23"/>
    </row>
    <row r="2" ht="21" customHeight="1" spans="1:8">
      <c r="A2" s="24" t="s">
        <v>72</v>
      </c>
      <c r="B2" s="24"/>
      <c r="C2" s="24"/>
      <c r="D2" s="24"/>
      <c r="E2" s="24"/>
      <c r="F2" s="24"/>
      <c r="G2" s="24"/>
      <c r="H2" s="24"/>
    </row>
    <row r="3" ht="30" customHeight="1" spans="1:8">
      <c r="A3" s="25" t="s">
        <v>51</v>
      </c>
      <c r="B3" s="25"/>
      <c r="C3" s="25" t="s">
        <v>127</v>
      </c>
      <c r="D3" s="25"/>
      <c r="E3" s="25"/>
      <c r="F3" s="25"/>
      <c r="G3" s="25"/>
      <c r="H3" s="25"/>
    </row>
    <row r="4" ht="30" customHeight="1" spans="1:8">
      <c r="A4" s="25" t="s">
        <v>74</v>
      </c>
      <c r="B4" s="25"/>
      <c r="C4" s="26" t="s">
        <v>75</v>
      </c>
      <c r="D4" s="26"/>
      <c r="E4" s="26"/>
      <c r="F4" s="25" t="s">
        <v>76</v>
      </c>
      <c r="G4" s="25"/>
      <c r="H4" s="27" t="s">
        <v>68</v>
      </c>
    </row>
    <row r="5" ht="30" customHeight="1" spans="1:8">
      <c r="A5" s="25" t="s">
        <v>77</v>
      </c>
      <c r="B5" s="25"/>
      <c r="C5" s="28" t="s">
        <v>78</v>
      </c>
      <c r="D5" s="28"/>
      <c r="E5" s="28"/>
      <c r="F5" s="28"/>
      <c r="G5" s="28"/>
      <c r="H5" s="28"/>
    </row>
    <row r="6" ht="30" customHeight="1" spans="1:8">
      <c r="A6" s="25" t="s">
        <v>79</v>
      </c>
      <c r="B6" s="25"/>
      <c r="C6" s="28" t="s">
        <v>80</v>
      </c>
      <c r="D6" s="28"/>
      <c r="E6" s="28"/>
      <c r="F6" s="28"/>
      <c r="G6" s="28"/>
      <c r="H6" s="28"/>
    </row>
    <row r="7" ht="30" customHeight="1" spans="1:8">
      <c r="A7" s="25" t="s">
        <v>81</v>
      </c>
      <c r="B7" s="25"/>
      <c r="C7" s="28" t="s">
        <v>82</v>
      </c>
      <c r="D7" s="28"/>
      <c r="E7" s="28"/>
      <c r="F7" s="28"/>
      <c r="G7" s="28"/>
      <c r="H7" s="28"/>
    </row>
    <row r="8" ht="30" customHeight="1" spans="1:8">
      <c r="A8" s="29" t="s">
        <v>6</v>
      </c>
      <c r="B8" s="30"/>
      <c r="C8" s="25"/>
      <c r="D8" s="25" t="s">
        <v>7</v>
      </c>
      <c r="E8" s="25" t="s">
        <v>8</v>
      </c>
      <c r="F8" s="25" t="s">
        <v>9</v>
      </c>
      <c r="G8" s="29" t="s">
        <v>10</v>
      </c>
      <c r="H8" s="30"/>
    </row>
    <row r="9" ht="30" customHeight="1" spans="1:8">
      <c r="A9" s="31"/>
      <c r="B9" s="32"/>
      <c r="C9" s="25" t="s">
        <v>83</v>
      </c>
      <c r="D9" s="25">
        <v>8.11</v>
      </c>
      <c r="E9" s="25">
        <v>6.26</v>
      </c>
      <c r="F9" s="33">
        <f>E9/D9</f>
        <v>0.771886559802713</v>
      </c>
      <c r="G9" s="34">
        <f>20*F9</f>
        <v>15.4377311960543</v>
      </c>
      <c r="H9" s="34"/>
    </row>
    <row r="10" ht="30" customHeight="1" spans="1:8">
      <c r="A10" s="35" t="s">
        <v>84</v>
      </c>
      <c r="B10" s="25" t="s">
        <v>15</v>
      </c>
      <c r="C10" s="25" t="s">
        <v>16</v>
      </c>
      <c r="D10" s="35" t="s">
        <v>17</v>
      </c>
      <c r="E10" s="35"/>
      <c r="F10" s="35" t="s">
        <v>18</v>
      </c>
      <c r="G10" s="35" t="s">
        <v>19</v>
      </c>
      <c r="H10" s="35" t="s">
        <v>20</v>
      </c>
    </row>
    <row r="11" ht="30" customHeight="1" spans="1:8">
      <c r="A11" s="36"/>
      <c r="B11" s="25" t="s">
        <v>128</v>
      </c>
      <c r="C11" s="46" t="s">
        <v>87</v>
      </c>
      <c r="D11" s="27" t="s">
        <v>129</v>
      </c>
      <c r="E11" s="27"/>
      <c r="F11" s="38">
        <v>3</v>
      </c>
      <c r="G11" s="38">
        <v>3</v>
      </c>
      <c r="H11" s="27">
        <v>20</v>
      </c>
    </row>
    <row r="12" ht="30" customHeight="1" spans="1:8">
      <c r="A12" s="36"/>
      <c r="B12" s="25"/>
      <c r="C12" s="39" t="s">
        <v>89</v>
      </c>
      <c r="D12" s="27" t="s">
        <v>90</v>
      </c>
      <c r="E12" s="27"/>
      <c r="F12" s="38" t="s">
        <v>91</v>
      </c>
      <c r="G12" s="38" t="s">
        <v>91</v>
      </c>
      <c r="H12" s="27">
        <v>8</v>
      </c>
    </row>
    <row r="13" ht="30" customHeight="1" spans="1:8">
      <c r="A13" s="36"/>
      <c r="B13" s="25"/>
      <c r="C13" s="53"/>
      <c r="D13" s="40" t="s">
        <v>130</v>
      </c>
      <c r="E13" s="41"/>
      <c r="F13" s="54" t="s">
        <v>131</v>
      </c>
      <c r="G13" s="54" t="s">
        <v>131</v>
      </c>
      <c r="H13" s="27">
        <v>10</v>
      </c>
    </row>
    <row r="14" ht="42" customHeight="1" spans="1:8">
      <c r="A14" s="36"/>
      <c r="B14" s="25" t="s">
        <v>28</v>
      </c>
      <c r="C14" s="46" t="s">
        <v>29</v>
      </c>
      <c r="D14" s="27" t="s">
        <v>93</v>
      </c>
      <c r="E14" s="27"/>
      <c r="F14" s="27" t="s">
        <v>132</v>
      </c>
      <c r="G14" s="27" t="s">
        <v>132</v>
      </c>
      <c r="H14" s="27">
        <v>15</v>
      </c>
    </row>
    <row r="15" ht="30" customHeight="1" spans="1:8">
      <c r="A15" s="36"/>
      <c r="B15" s="25"/>
      <c r="C15" s="55"/>
      <c r="D15" s="40" t="s">
        <v>133</v>
      </c>
      <c r="E15" s="41"/>
      <c r="F15" s="27" t="s">
        <v>134</v>
      </c>
      <c r="G15" s="27" t="s">
        <v>134</v>
      </c>
      <c r="H15" s="27">
        <v>14</v>
      </c>
    </row>
    <row r="16" ht="45" customHeight="1" spans="1:8">
      <c r="A16" s="43"/>
      <c r="B16" s="25" t="s">
        <v>94</v>
      </c>
      <c r="C16" s="27" t="s">
        <v>33</v>
      </c>
      <c r="D16" s="27" t="s">
        <v>135</v>
      </c>
      <c r="E16" s="27"/>
      <c r="F16" s="27" t="s">
        <v>109</v>
      </c>
      <c r="G16" s="42">
        <v>0.95</v>
      </c>
      <c r="H16" s="27">
        <v>10</v>
      </c>
    </row>
    <row r="17" ht="30" customHeight="1" spans="1:8">
      <c r="A17" s="25" t="s">
        <v>35</v>
      </c>
      <c r="B17" s="34">
        <f>G9+H11+H12+H13+H14+H15+H16</f>
        <v>92.4377311960543</v>
      </c>
      <c r="C17" s="34"/>
      <c r="D17" s="34"/>
      <c r="E17" s="34"/>
      <c r="F17" s="34"/>
      <c r="G17" s="34"/>
      <c r="H17" s="34"/>
    </row>
    <row r="18" ht="43" customHeight="1" spans="1:8">
      <c r="A18" s="25" t="s">
        <v>36</v>
      </c>
      <c r="B18" s="25"/>
      <c r="C18" s="28" t="s">
        <v>113</v>
      </c>
      <c r="D18" s="28"/>
      <c r="E18" s="28"/>
      <c r="F18" s="28"/>
      <c r="G18" s="28"/>
      <c r="H18" s="28"/>
    </row>
    <row r="19" ht="45" customHeight="1" spans="1:8">
      <c r="A19" s="25" t="s">
        <v>38</v>
      </c>
      <c r="B19" s="25"/>
      <c r="C19" s="26" t="s">
        <v>97</v>
      </c>
      <c r="D19" s="26"/>
      <c r="E19" s="26"/>
      <c r="F19" s="26"/>
      <c r="G19" s="26"/>
      <c r="H19" s="26"/>
    </row>
    <row r="20" ht="102" customHeight="1" spans="1:8">
      <c r="A20" s="25" t="s">
        <v>40</v>
      </c>
      <c r="B20" s="25"/>
      <c r="C20" s="25" t="s">
        <v>136</v>
      </c>
      <c r="D20" s="25"/>
      <c r="E20" s="25"/>
      <c r="F20" s="25"/>
      <c r="G20" s="25"/>
      <c r="H20" s="25"/>
    </row>
    <row r="21" ht="134.1" customHeight="1" spans="1:8">
      <c r="A21" s="44" t="s">
        <v>42</v>
      </c>
      <c r="B21" s="45"/>
      <c r="C21" s="45"/>
      <c r="D21" s="45"/>
      <c r="E21" s="45"/>
      <c r="F21" s="45"/>
      <c r="G21" s="45"/>
      <c r="H21" s="45"/>
    </row>
  </sheetData>
  <mergeCells count="36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1:B13"/>
    <mergeCell ref="B14:B15"/>
    <mergeCell ref="C12:C13"/>
    <mergeCell ref="C14:C15"/>
    <mergeCell ref="A8:B9"/>
  </mergeCells>
  <pageMargins left="0.75" right="0.75" top="1" bottom="1" header="0.5" footer="0.5"/>
  <pageSetup paperSize="9" scale="9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M17" sqref="M17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7" customHeight="1" spans="1:8">
      <c r="A1" s="22" t="s">
        <v>71</v>
      </c>
      <c r="B1" s="23"/>
      <c r="C1" s="23"/>
      <c r="D1" s="23"/>
      <c r="E1" s="23"/>
      <c r="F1" s="23"/>
      <c r="G1" s="23"/>
      <c r="H1" s="23"/>
    </row>
    <row r="2" ht="21" customHeight="1" spans="1:8">
      <c r="A2" s="24" t="s">
        <v>72</v>
      </c>
      <c r="B2" s="24"/>
      <c r="C2" s="24"/>
      <c r="D2" s="24"/>
      <c r="E2" s="24"/>
      <c r="F2" s="24"/>
      <c r="G2" s="24"/>
      <c r="H2" s="24"/>
    </row>
    <row r="3" ht="30" customHeight="1" spans="1:8">
      <c r="A3" s="25" t="s">
        <v>51</v>
      </c>
      <c r="B3" s="25"/>
      <c r="C3" s="25" t="s">
        <v>137</v>
      </c>
      <c r="D3" s="25"/>
      <c r="E3" s="25"/>
      <c r="F3" s="25"/>
      <c r="G3" s="25"/>
      <c r="H3" s="25"/>
    </row>
    <row r="4" ht="30" customHeight="1" spans="1:8">
      <c r="A4" s="25" t="s">
        <v>74</v>
      </c>
      <c r="B4" s="25"/>
      <c r="C4" s="26" t="s">
        <v>75</v>
      </c>
      <c r="D4" s="26"/>
      <c r="E4" s="26"/>
      <c r="F4" s="25" t="s">
        <v>76</v>
      </c>
      <c r="G4" s="25"/>
      <c r="H4" s="27" t="s">
        <v>68</v>
      </c>
    </row>
    <row r="5" ht="30" customHeight="1" spans="1:8">
      <c r="A5" s="25" t="s">
        <v>77</v>
      </c>
      <c r="B5" s="25"/>
      <c r="C5" s="28" t="s">
        <v>78</v>
      </c>
      <c r="D5" s="28"/>
      <c r="E5" s="28"/>
      <c r="F5" s="28"/>
      <c r="G5" s="28"/>
      <c r="H5" s="28"/>
    </row>
    <row r="6" ht="30" customHeight="1" spans="1:8">
      <c r="A6" s="25" t="s">
        <v>79</v>
      </c>
      <c r="B6" s="25"/>
      <c r="C6" s="28" t="s">
        <v>80</v>
      </c>
      <c r="D6" s="28"/>
      <c r="E6" s="28"/>
      <c r="F6" s="28"/>
      <c r="G6" s="28"/>
      <c r="H6" s="28"/>
    </row>
    <row r="7" ht="30" customHeight="1" spans="1:8">
      <c r="A7" s="25" t="s">
        <v>81</v>
      </c>
      <c r="B7" s="25"/>
      <c r="C7" s="28" t="s">
        <v>82</v>
      </c>
      <c r="D7" s="28"/>
      <c r="E7" s="28"/>
      <c r="F7" s="28"/>
      <c r="G7" s="28"/>
      <c r="H7" s="28"/>
    </row>
    <row r="8" ht="30" customHeight="1" spans="1:8">
      <c r="A8" s="29" t="s">
        <v>6</v>
      </c>
      <c r="B8" s="30"/>
      <c r="C8" s="25"/>
      <c r="D8" s="25" t="s">
        <v>7</v>
      </c>
      <c r="E8" s="25" t="s">
        <v>8</v>
      </c>
      <c r="F8" s="25" t="s">
        <v>9</v>
      </c>
      <c r="G8" s="29" t="s">
        <v>10</v>
      </c>
      <c r="H8" s="30"/>
    </row>
    <row r="9" ht="30" customHeight="1" spans="1:8">
      <c r="A9" s="31"/>
      <c r="B9" s="32"/>
      <c r="C9" s="25" t="s">
        <v>83</v>
      </c>
      <c r="D9" s="25">
        <v>0.64</v>
      </c>
      <c r="E9" s="25">
        <v>0.64</v>
      </c>
      <c r="F9" s="33">
        <f>E9/D9</f>
        <v>1</v>
      </c>
      <c r="G9" s="25">
        <f>20*F9</f>
        <v>20</v>
      </c>
      <c r="H9" s="25"/>
    </row>
    <row r="10" ht="30" customHeight="1" spans="1:8">
      <c r="A10" s="35" t="s">
        <v>84</v>
      </c>
      <c r="B10" s="25" t="s">
        <v>15</v>
      </c>
      <c r="C10" s="25" t="s">
        <v>16</v>
      </c>
      <c r="D10" s="35" t="s">
        <v>17</v>
      </c>
      <c r="E10" s="35"/>
      <c r="F10" s="35" t="s">
        <v>18</v>
      </c>
      <c r="G10" s="35" t="s">
        <v>19</v>
      </c>
      <c r="H10" s="35" t="s">
        <v>20</v>
      </c>
    </row>
    <row r="11" ht="30" customHeight="1" spans="1:8">
      <c r="A11" s="36"/>
      <c r="B11" s="35" t="s">
        <v>21</v>
      </c>
      <c r="C11" s="46" t="s">
        <v>22</v>
      </c>
      <c r="D11" s="40" t="s">
        <v>100</v>
      </c>
      <c r="E11" s="41"/>
      <c r="F11" s="47">
        <v>0.64</v>
      </c>
      <c r="G11" s="47">
        <v>0.64</v>
      </c>
      <c r="H11" s="27">
        <v>20</v>
      </c>
    </row>
    <row r="12" ht="30" customHeight="1" spans="1:8">
      <c r="A12" s="36"/>
      <c r="B12" s="25" t="s">
        <v>24</v>
      </c>
      <c r="C12" s="39" t="s">
        <v>87</v>
      </c>
      <c r="D12" s="48" t="s">
        <v>138</v>
      </c>
      <c r="E12" s="38"/>
      <c r="F12" s="49">
        <v>6</v>
      </c>
      <c r="G12" s="27">
        <v>6</v>
      </c>
      <c r="H12" s="27">
        <v>10</v>
      </c>
    </row>
    <row r="13" ht="30" customHeight="1" spans="1:8">
      <c r="A13" s="36"/>
      <c r="B13" s="25"/>
      <c r="C13" s="39" t="s">
        <v>25</v>
      </c>
      <c r="D13" s="48" t="s">
        <v>139</v>
      </c>
      <c r="E13" s="38"/>
      <c r="F13" s="49" t="s">
        <v>140</v>
      </c>
      <c r="G13" s="42">
        <v>1</v>
      </c>
      <c r="H13" s="27">
        <v>10</v>
      </c>
    </row>
    <row r="14" ht="30" customHeight="1" spans="1:8">
      <c r="A14" s="36"/>
      <c r="B14" s="25" t="s">
        <v>28</v>
      </c>
      <c r="C14" s="46" t="s">
        <v>29</v>
      </c>
      <c r="D14" s="40" t="s">
        <v>141</v>
      </c>
      <c r="E14" s="41"/>
      <c r="F14" s="27" t="s">
        <v>105</v>
      </c>
      <c r="G14" s="27" t="s">
        <v>105</v>
      </c>
      <c r="H14" s="27">
        <v>15</v>
      </c>
    </row>
    <row r="15" ht="30" customHeight="1" spans="1:8">
      <c r="A15" s="36"/>
      <c r="B15" s="25"/>
      <c r="C15" s="52"/>
      <c r="D15" s="27" t="s">
        <v>106</v>
      </c>
      <c r="E15" s="27"/>
      <c r="F15" s="27" t="s">
        <v>107</v>
      </c>
      <c r="G15" s="27" t="s">
        <v>107</v>
      </c>
      <c r="H15" s="27">
        <v>15</v>
      </c>
    </row>
    <row r="16" ht="45" customHeight="1" spans="1:8">
      <c r="A16" s="43"/>
      <c r="B16" s="25" t="s">
        <v>94</v>
      </c>
      <c r="C16" s="27" t="s">
        <v>33</v>
      </c>
      <c r="D16" s="27" t="s">
        <v>96</v>
      </c>
      <c r="E16" s="27"/>
      <c r="F16" s="27" t="s">
        <v>109</v>
      </c>
      <c r="G16" s="42">
        <v>0.95</v>
      </c>
      <c r="H16" s="27">
        <v>10</v>
      </c>
    </row>
    <row r="17" ht="30" customHeight="1" spans="1:8">
      <c r="A17" s="25" t="s">
        <v>35</v>
      </c>
      <c r="B17" s="25">
        <v>100</v>
      </c>
      <c r="C17" s="25"/>
      <c r="D17" s="25"/>
      <c r="E17" s="25"/>
      <c r="F17" s="25"/>
      <c r="G17" s="25"/>
      <c r="H17" s="25"/>
    </row>
    <row r="18" ht="44" customHeight="1" spans="1:8">
      <c r="A18" s="25" t="s">
        <v>36</v>
      </c>
      <c r="B18" s="25"/>
      <c r="C18" s="28"/>
      <c r="D18" s="28"/>
      <c r="E18" s="28"/>
      <c r="F18" s="28"/>
      <c r="G18" s="28"/>
      <c r="H18" s="28"/>
    </row>
    <row r="19" ht="39" customHeight="1" spans="1:8">
      <c r="A19" s="25" t="s">
        <v>38</v>
      </c>
      <c r="B19" s="25"/>
      <c r="C19" s="26" t="s">
        <v>97</v>
      </c>
      <c r="D19" s="26"/>
      <c r="E19" s="26"/>
      <c r="F19" s="26"/>
      <c r="G19" s="26"/>
      <c r="H19" s="26"/>
    </row>
    <row r="20" ht="85" customHeight="1" spans="1:8">
      <c r="A20" s="25" t="s">
        <v>40</v>
      </c>
      <c r="B20" s="25"/>
      <c r="C20" s="25" t="s">
        <v>142</v>
      </c>
      <c r="D20" s="25"/>
      <c r="E20" s="25"/>
      <c r="F20" s="25"/>
      <c r="G20" s="25"/>
      <c r="H20" s="25"/>
    </row>
    <row r="21" ht="134.1" customHeight="1" spans="1:8">
      <c r="A21" s="44" t="s">
        <v>42</v>
      </c>
      <c r="B21" s="45"/>
      <c r="C21" s="45"/>
      <c r="D21" s="45"/>
      <c r="E21" s="45"/>
      <c r="F21" s="45"/>
      <c r="G21" s="45"/>
      <c r="H21" s="45"/>
    </row>
  </sheetData>
  <mergeCells count="35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C14:C15"/>
    <mergeCell ref="A8:B9"/>
  </mergeCells>
  <pageMargins left="0.75" right="0.75" top="1" bottom="1" header="0.5" footer="0.5"/>
  <pageSetup paperSize="9" scale="9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B11" sqref="B11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7" customHeight="1" spans="1:8">
      <c r="A1" s="22" t="s">
        <v>71</v>
      </c>
      <c r="B1" s="23"/>
      <c r="C1" s="23"/>
      <c r="D1" s="23"/>
      <c r="E1" s="23"/>
      <c r="F1" s="23"/>
      <c r="G1" s="23"/>
      <c r="H1" s="23"/>
    </row>
    <row r="2" ht="21" customHeight="1" spans="1:8">
      <c r="A2" s="24" t="s">
        <v>72</v>
      </c>
      <c r="B2" s="24"/>
      <c r="C2" s="24"/>
      <c r="D2" s="24"/>
      <c r="E2" s="24"/>
      <c r="F2" s="24"/>
      <c r="G2" s="24"/>
      <c r="H2" s="24"/>
    </row>
    <row r="3" ht="30" customHeight="1" spans="1:8">
      <c r="A3" s="25" t="s">
        <v>51</v>
      </c>
      <c r="B3" s="25"/>
      <c r="C3" s="25" t="s">
        <v>143</v>
      </c>
      <c r="D3" s="25"/>
      <c r="E3" s="25"/>
      <c r="F3" s="25"/>
      <c r="G3" s="25"/>
      <c r="H3" s="25"/>
    </row>
    <row r="4" ht="30" customHeight="1" spans="1:8">
      <c r="A4" s="25" t="s">
        <v>74</v>
      </c>
      <c r="B4" s="25"/>
      <c r="C4" s="26" t="s">
        <v>75</v>
      </c>
      <c r="D4" s="26"/>
      <c r="E4" s="26"/>
      <c r="F4" s="25" t="s">
        <v>76</v>
      </c>
      <c r="G4" s="25"/>
      <c r="H4" s="27" t="s">
        <v>68</v>
      </c>
    </row>
    <row r="5" ht="30" customHeight="1" spans="1:8">
      <c r="A5" s="25" t="s">
        <v>77</v>
      </c>
      <c r="B5" s="25"/>
      <c r="C5" s="28" t="s">
        <v>78</v>
      </c>
      <c r="D5" s="28"/>
      <c r="E5" s="28"/>
      <c r="F5" s="28"/>
      <c r="G5" s="28"/>
      <c r="H5" s="28"/>
    </row>
    <row r="6" ht="30" customHeight="1" spans="1:8">
      <c r="A6" s="25" t="s">
        <v>79</v>
      </c>
      <c r="B6" s="25"/>
      <c r="C6" s="28" t="s">
        <v>80</v>
      </c>
      <c r="D6" s="28"/>
      <c r="E6" s="28"/>
      <c r="F6" s="28"/>
      <c r="G6" s="28"/>
      <c r="H6" s="28"/>
    </row>
    <row r="7" ht="30" customHeight="1" spans="1:8">
      <c r="A7" s="25" t="s">
        <v>81</v>
      </c>
      <c r="B7" s="25"/>
      <c r="C7" s="28" t="s">
        <v>82</v>
      </c>
      <c r="D7" s="28"/>
      <c r="E7" s="28"/>
      <c r="F7" s="28"/>
      <c r="G7" s="28"/>
      <c r="H7" s="28"/>
    </row>
    <row r="8" ht="30" customHeight="1" spans="1:8">
      <c r="A8" s="29" t="s">
        <v>6</v>
      </c>
      <c r="B8" s="30"/>
      <c r="C8" s="25"/>
      <c r="D8" s="25" t="s">
        <v>7</v>
      </c>
      <c r="E8" s="25" t="s">
        <v>8</v>
      </c>
      <c r="F8" s="25" t="s">
        <v>9</v>
      </c>
      <c r="G8" s="29" t="s">
        <v>10</v>
      </c>
      <c r="H8" s="30"/>
    </row>
    <row r="9" ht="30" customHeight="1" spans="1:8">
      <c r="A9" s="31"/>
      <c r="B9" s="32"/>
      <c r="C9" s="25" t="s">
        <v>83</v>
      </c>
      <c r="D9" s="13">
        <v>2.24</v>
      </c>
      <c r="E9" s="13">
        <v>2.24</v>
      </c>
      <c r="F9" s="33">
        <f>E9/D9</f>
        <v>1</v>
      </c>
      <c r="G9" s="25">
        <f>20*F9</f>
        <v>20</v>
      </c>
      <c r="H9" s="25"/>
    </row>
    <row r="10" ht="30" customHeight="1" spans="1:8">
      <c r="A10" s="35" t="s">
        <v>84</v>
      </c>
      <c r="B10" s="25" t="s">
        <v>15</v>
      </c>
      <c r="C10" s="25" t="s">
        <v>16</v>
      </c>
      <c r="D10" s="35" t="s">
        <v>17</v>
      </c>
      <c r="E10" s="35"/>
      <c r="F10" s="35" t="s">
        <v>18</v>
      </c>
      <c r="G10" s="35" t="s">
        <v>19</v>
      </c>
      <c r="H10" s="35" t="s">
        <v>20</v>
      </c>
    </row>
    <row r="11" ht="30" customHeight="1" spans="1:8">
      <c r="A11" s="36"/>
      <c r="B11" s="35" t="s">
        <v>21</v>
      </c>
      <c r="C11" s="46" t="s">
        <v>22</v>
      </c>
      <c r="D11" s="40" t="s">
        <v>100</v>
      </c>
      <c r="E11" s="41"/>
      <c r="F11" s="27">
        <f>D9</f>
        <v>2.24</v>
      </c>
      <c r="G11" s="47">
        <f>E9</f>
        <v>2.24</v>
      </c>
      <c r="H11" s="27">
        <v>20</v>
      </c>
    </row>
    <row r="12" ht="30" customHeight="1" spans="1:8">
      <c r="A12" s="36"/>
      <c r="B12" s="25" t="s">
        <v>24</v>
      </c>
      <c r="C12" s="39" t="s">
        <v>87</v>
      </c>
      <c r="D12" s="48" t="s">
        <v>144</v>
      </c>
      <c r="E12" s="38"/>
      <c r="F12" s="49">
        <v>12</v>
      </c>
      <c r="G12" s="27">
        <v>12</v>
      </c>
      <c r="H12" s="27">
        <v>10</v>
      </c>
    </row>
    <row r="13" ht="30" customHeight="1" spans="1:8">
      <c r="A13" s="36"/>
      <c r="B13" s="25"/>
      <c r="C13" s="39" t="s">
        <v>25</v>
      </c>
      <c r="D13" s="48" t="s">
        <v>145</v>
      </c>
      <c r="E13" s="38"/>
      <c r="F13" s="48" t="s">
        <v>134</v>
      </c>
      <c r="G13" s="42" t="s">
        <v>134</v>
      </c>
      <c r="H13" s="27">
        <v>10</v>
      </c>
    </row>
    <row r="14" ht="30" customHeight="1" spans="1:8">
      <c r="A14" s="36"/>
      <c r="B14" s="50" t="s">
        <v>28</v>
      </c>
      <c r="C14" s="51" t="s">
        <v>29</v>
      </c>
      <c r="D14" s="27" t="s">
        <v>146</v>
      </c>
      <c r="E14" s="27"/>
      <c r="F14" s="27" t="s">
        <v>124</v>
      </c>
      <c r="G14" s="27" t="s">
        <v>124</v>
      </c>
      <c r="H14" s="27">
        <v>30</v>
      </c>
    </row>
    <row r="15" ht="43" customHeight="1" spans="1:8">
      <c r="A15" s="43"/>
      <c r="B15" s="25" t="s">
        <v>94</v>
      </c>
      <c r="C15" s="27" t="s">
        <v>33</v>
      </c>
      <c r="D15" s="27" t="s">
        <v>147</v>
      </c>
      <c r="E15" s="27"/>
      <c r="F15" s="27" t="s">
        <v>109</v>
      </c>
      <c r="G15" s="42">
        <v>0.95</v>
      </c>
      <c r="H15" s="27">
        <v>10</v>
      </c>
    </row>
    <row r="16" ht="30" customHeight="1" spans="1:8">
      <c r="A16" s="25" t="s">
        <v>35</v>
      </c>
      <c r="B16" s="25">
        <v>100</v>
      </c>
      <c r="C16" s="25"/>
      <c r="D16" s="25"/>
      <c r="E16" s="25"/>
      <c r="F16" s="25"/>
      <c r="G16" s="25"/>
      <c r="H16" s="25"/>
    </row>
    <row r="17" ht="42" customHeight="1" spans="1:8">
      <c r="A17" s="25" t="s">
        <v>36</v>
      </c>
      <c r="B17" s="25"/>
      <c r="C17" s="28"/>
      <c r="D17" s="28"/>
      <c r="E17" s="28"/>
      <c r="F17" s="28"/>
      <c r="G17" s="28"/>
      <c r="H17" s="28"/>
    </row>
    <row r="18" ht="43" customHeight="1" spans="1:8">
      <c r="A18" s="25" t="s">
        <v>38</v>
      </c>
      <c r="B18" s="25"/>
      <c r="C18" s="26" t="s">
        <v>97</v>
      </c>
      <c r="D18" s="26"/>
      <c r="E18" s="26"/>
      <c r="F18" s="26"/>
      <c r="G18" s="26"/>
      <c r="H18" s="26"/>
    </row>
    <row r="19" ht="72" customHeight="1" spans="1:8">
      <c r="A19" s="25" t="s">
        <v>40</v>
      </c>
      <c r="B19" s="25"/>
      <c r="C19" s="25" t="s">
        <v>148</v>
      </c>
      <c r="D19" s="25"/>
      <c r="E19" s="25"/>
      <c r="F19" s="25"/>
      <c r="G19" s="25"/>
      <c r="H19" s="25"/>
    </row>
    <row r="20" ht="134.1" customHeight="1" spans="1:8">
      <c r="A20" s="44" t="s">
        <v>42</v>
      </c>
      <c r="B20" s="45"/>
      <c r="C20" s="45"/>
      <c r="D20" s="45"/>
      <c r="E20" s="45"/>
      <c r="F20" s="45"/>
      <c r="G20" s="45"/>
      <c r="H20" s="45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G13" sqref="G13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7" customHeight="1" spans="1:8">
      <c r="A1" s="22" t="s">
        <v>71</v>
      </c>
      <c r="B1" s="23"/>
      <c r="C1" s="23"/>
      <c r="D1" s="23"/>
      <c r="E1" s="23"/>
      <c r="F1" s="23"/>
      <c r="G1" s="23"/>
      <c r="H1" s="23"/>
    </row>
    <row r="2" ht="21" customHeight="1" spans="1:8">
      <c r="A2" s="24" t="s">
        <v>72</v>
      </c>
      <c r="B2" s="24"/>
      <c r="C2" s="24"/>
      <c r="D2" s="24"/>
      <c r="E2" s="24"/>
      <c r="F2" s="24"/>
      <c r="G2" s="24"/>
      <c r="H2" s="24"/>
    </row>
    <row r="3" ht="30" customHeight="1" spans="1:8">
      <c r="A3" s="25" t="s">
        <v>51</v>
      </c>
      <c r="B3" s="25"/>
      <c r="C3" s="25" t="s">
        <v>149</v>
      </c>
      <c r="D3" s="25"/>
      <c r="E3" s="25"/>
      <c r="F3" s="25"/>
      <c r="G3" s="25"/>
      <c r="H3" s="25"/>
    </row>
    <row r="4" ht="30" customHeight="1" spans="1:8">
      <c r="A4" s="25" t="s">
        <v>74</v>
      </c>
      <c r="B4" s="25"/>
      <c r="C4" s="26" t="s">
        <v>75</v>
      </c>
      <c r="D4" s="26"/>
      <c r="E4" s="26"/>
      <c r="F4" s="25" t="s">
        <v>76</v>
      </c>
      <c r="G4" s="25"/>
      <c r="H4" s="27" t="s">
        <v>68</v>
      </c>
    </row>
    <row r="5" ht="30" customHeight="1" spans="1:8">
      <c r="A5" s="25" t="s">
        <v>77</v>
      </c>
      <c r="B5" s="25"/>
      <c r="C5" s="28" t="s">
        <v>78</v>
      </c>
      <c r="D5" s="28"/>
      <c r="E5" s="28"/>
      <c r="F5" s="28"/>
      <c r="G5" s="28"/>
      <c r="H5" s="28"/>
    </row>
    <row r="6" ht="30" customHeight="1" spans="1:8">
      <c r="A6" s="25" t="s">
        <v>79</v>
      </c>
      <c r="B6" s="25"/>
      <c r="C6" s="28" t="s">
        <v>80</v>
      </c>
      <c r="D6" s="28"/>
      <c r="E6" s="28"/>
      <c r="F6" s="28"/>
      <c r="G6" s="28"/>
      <c r="H6" s="28"/>
    </row>
    <row r="7" ht="30" customHeight="1" spans="1:8">
      <c r="A7" s="25" t="s">
        <v>81</v>
      </c>
      <c r="B7" s="25"/>
      <c r="C7" s="28" t="s">
        <v>82</v>
      </c>
      <c r="D7" s="28"/>
      <c r="E7" s="28"/>
      <c r="F7" s="28"/>
      <c r="G7" s="28"/>
      <c r="H7" s="28"/>
    </row>
    <row r="8" ht="30" customHeight="1" spans="1:8">
      <c r="A8" s="29" t="s">
        <v>6</v>
      </c>
      <c r="B8" s="30"/>
      <c r="C8" s="25"/>
      <c r="D8" s="25" t="s">
        <v>7</v>
      </c>
      <c r="E8" s="25" t="s">
        <v>8</v>
      </c>
      <c r="F8" s="25" t="s">
        <v>9</v>
      </c>
      <c r="G8" s="29" t="s">
        <v>10</v>
      </c>
      <c r="H8" s="30"/>
    </row>
    <row r="9" ht="30" customHeight="1" spans="1:8">
      <c r="A9" s="31"/>
      <c r="B9" s="32"/>
      <c r="C9" s="25" t="s">
        <v>83</v>
      </c>
      <c r="D9" s="25">
        <v>17.03</v>
      </c>
      <c r="E9" s="25">
        <v>15.18</v>
      </c>
      <c r="F9" s="33">
        <f>E9/D9</f>
        <v>0.891368173810922</v>
      </c>
      <c r="G9" s="34">
        <f>20*F9</f>
        <v>17.8273634762184</v>
      </c>
      <c r="H9" s="34"/>
    </row>
    <row r="10" ht="30" customHeight="1" spans="1:8">
      <c r="A10" s="35" t="s">
        <v>84</v>
      </c>
      <c r="B10" s="25" t="s">
        <v>15</v>
      </c>
      <c r="C10" s="25" t="s">
        <v>16</v>
      </c>
      <c r="D10" s="35" t="s">
        <v>17</v>
      </c>
      <c r="E10" s="35"/>
      <c r="F10" s="35" t="s">
        <v>18</v>
      </c>
      <c r="G10" s="35" t="s">
        <v>19</v>
      </c>
      <c r="H10" s="35" t="s">
        <v>20</v>
      </c>
    </row>
    <row r="11" ht="30" customHeight="1" spans="1:8">
      <c r="A11" s="36"/>
      <c r="B11" s="35" t="s">
        <v>21</v>
      </c>
      <c r="C11" s="27" t="s">
        <v>22</v>
      </c>
      <c r="D11" s="27" t="s">
        <v>150</v>
      </c>
      <c r="E11" s="27"/>
      <c r="F11" s="27" t="s">
        <v>151</v>
      </c>
      <c r="G11" s="27" t="s">
        <v>151</v>
      </c>
      <c r="H11" s="27">
        <v>20</v>
      </c>
    </row>
    <row r="12" ht="30" customHeight="1" spans="1:8">
      <c r="A12" s="36"/>
      <c r="B12" s="25" t="s">
        <v>24</v>
      </c>
      <c r="C12" s="37" t="s">
        <v>87</v>
      </c>
      <c r="D12" s="27" t="s">
        <v>152</v>
      </c>
      <c r="E12" s="27"/>
      <c r="F12" s="38">
        <v>23</v>
      </c>
      <c r="G12" s="38">
        <v>23</v>
      </c>
      <c r="H12" s="27">
        <v>8</v>
      </c>
    </row>
    <row r="13" ht="30" customHeight="1" spans="1:8">
      <c r="A13" s="36"/>
      <c r="B13" s="25"/>
      <c r="C13" s="39" t="s">
        <v>25</v>
      </c>
      <c r="D13" s="40" t="s">
        <v>153</v>
      </c>
      <c r="E13" s="41"/>
      <c r="F13" s="42">
        <v>1</v>
      </c>
      <c r="G13" s="42">
        <v>1</v>
      </c>
      <c r="H13" s="27">
        <v>10</v>
      </c>
    </row>
    <row r="14" ht="30" customHeight="1" spans="1:8">
      <c r="A14" s="36"/>
      <c r="B14" s="25" t="s">
        <v>28</v>
      </c>
      <c r="C14" s="27" t="s">
        <v>29</v>
      </c>
      <c r="D14" s="27" t="s">
        <v>154</v>
      </c>
      <c r="E14" s="27"/>
      <c r="F14" s="27" t="s">
        <v>155</v>
      </c>
      <c r="G14" s="27" t="s">
        <v>155</v>
      </c>
      <c r="H14" s="27">
        <v>30</v>
      </c>
    </row>
    <row r="15" ht="47" customHeight="1" spans="1:8">
      <c r="A15" s="43"/>
      <c r="B15" s="25" t="s">
        <v>94</v>
      </c>
      <c r="C15" s="27" t="s">
        <v>33</v>
      </c>
      <c r="D15" s="27" t="s">
        <v>156</v>
      </c>
      <c r="E15" s="27"/>
      <c r="F15" s="27" t="s">
        <v>109</v>
      </c>
      <c r="G15" s="42">
        <v>0.95</v>
      </c>
      <c r="H15" s="27">
        <v>10</v>
      </c>
    </row>
    <row r="16" ht="30" customHeight="1" spans="1:8">
      <c r="A16" s="25" t="s">
        <v>35</v>
      </c>
      <c r="B16" s="34">
        <f>H11+H12+H13+H14+H15+G9</f>
        <v>95.8273634762184</v>
      </c>
      <c r="C16" s="34"/>
      <c r="D16" s="34"/>
      <c r="E16" s="34"/>
      <c r="F16" s="34"/>
      <c r="G16" s="34"/>
      <c r="H16" s="34"/>
    </row>
    <row r="17" ht="46" customHeight="1" spans="1:8">
      <c r="A17" s="25" t="s">
        <v>36</v>
      </c>
      <c r="B17" s="25"/>
      <c r="C17" s="26" t="s">
        <v>157</v>
      </c>
      <c r="D17" s="26"/>
      <c r="E17" s="26"/>
      <c r="F17" s="26"/>
      <c r="G17" s="26"/>
      <c r="H17" s="26"/>
    </row>
    <row r="18" ht="41" customHeight="1" spans="1:8">
      <c r="A18" s="25" t="s">
        <v>38</v>
      </c>
      <c r="B18" s="25"/>
      <c r="C18" s="26" t="s">
        <v>97</v>
      </c>
      <c r="D18" s="26"/>
      <c r="E18" s="26"/>
      <c r="F18" s="26"/>
      <c r="G18" s="26"/>
      <c r="H18" s="26"/>
    </row>
    <row r="19" ht="79" customHeight="1" spans="1:8">
      <c r="A19" s="25" t="s">
        <v>40</v>
      </c>
      <c r="B19" s="25"/>
      <c r="C19" s="25" t="s">
        <v>110</v>
      </c>
      <c r="D19" s="25"/>
      <c r="E19" s="25"/>
      <c r="F19" s="25"/>
      <c r="G19" s="25"/>
      <c r="H19" s="25"/>
    </row>
    <row r="20" ht="134.1" customHeight="1" spans="1:8">
      <c r="A20" s="44" t="s">
        <v>42</v>
      </c>
      <c r="B20" s="45"/>
      <c r="C20" s="45"/>
      <c r="D20" s="45"/>
      <c r="E20" s="45"/>
      <c r="F20" s="45"/>
      <c r="G20" s="45"/>
      <c r="H20" s="45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G19" sqref="G19"/>
    </sheetView>
  </sheetViews>
  <sheetFormatPr defaultColWidth="9" defaultRowHeight="13.5"/>
  <cols>
    <col min="1" max="1" width="3.75" customWidth="1"/>
    <col min="2" max="2" width="18" customWidth="1"/>
    <col min="3" max="3" width="23.875" customWidth="1"/>
    <col min="4" max="4" width="18" customWidth="1"/>
    <col min="5" max="6" width="10.625" style="3" customWidth="1"/>
    <col min="7" max="7" width="12.875" style="3" customWidth="1"/>
    <col min="8" max="8" width="10.625" style="3" customWidth="1"/>
    <col min="9" max="9" width="12.625"/>
    <col min="13" max="13" width="11.25" customWidth="1"/>
    <col min="14" max="14" width="8.875" customWidth="1"/>
    <col min="15" max="15" width="22.5" customWidth="1"/>
  </cols>
  <sheetData>
    <row r="1" ht="57" customHeight="1" spans="1:15">
      <c r="A1" s="4" t="s">
        <v>158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.95" customHeight="1" spans="1:15">
      <c r="A2" s="6" t="s">
        <v>159</v>
      </c>
      <c r="B2" s="6"/>
      <c r="C2" s="7" t="s">
        <v>160</v>
      </c>
      <c r="D2" s="6"/>
      <c r="E2" s="6" t="s">
        <v>45</v>
      </c>
      <c r="F2" s="6"/>
      <c r="G2" s="77" t="s">
        <v>46</v>
      </c>
      <c r="H2" s="6"/>
      <c r="I2" s="6"/>
      <c r="J2" s="6"/>
      <c r="K2" s="6"/>
      <c r="L2" s="6"/>
      <c r="M2" s="6"/>
      <c r="N2" s="6"/>
      <c r="O2" s="6" t="s">
        <v>47</v>
      </c>
    </row>
    <row r="3" s="2" customFormat="1" ht="18.95" customHeight="1" spans="1:15">
      <c r="A3" s="8" t="s">
        <v>48</v>
      </c>
      <c r="B3" s="8" t="s">
        <v>50</v>
      </c>
      <c r="C3" s="8" t="s">
        <v>51</v>
      </c>
      <c r="D3" s="8" t="s">
        <v>52</v>
      </c>
      <c r="E3" s="9" t="s">
        <v>53</v>
      </c>
      <c r="F3" s="9"/>
      <c r="G3" s="9"/>
      <c r="H3" s="8" t="s">
        <v>54</v>
      </c>
      <c r="I3" s="17" t="s">
        <v>161</v>
      </c>
      <c r="J3" s="18"/>
      <c r="K3" s="18"/>
      <c r="L3" s="18"/>
      <c r="M3" s="18"/>
      <c r="N3" s="19"/>
      <c r="O3" s="8" t="s">
        <v>57</v>
      </c>
    </row>
    <row r="4" s="2" customFormat="1" ht="30" customHeight="1" spans="1:15">
      <c r="A4" s="10"/>
      <c r="B4" s="10"/>
      <c r="C4" s="10"/>
      <c r="D4" s="10"/>
      <c r="E4" s="10" t="s">
        <v>58</v>
      </c>
      <c r="F4" s="10" t="s">
        <v>59</v>
      </c>
      <c r="G4" s="10" t="s">
        <v>60</v>
      </c>
      <c r="H4" s="10"/>
      <c r="I4" s="9" t="s">
        <v>61</v>
      </c>
      <c r="J4" s="9" t="s">
        <v>21</v>
      </c>
      <c r="K4" s="9" t="s">
        <v>24</v>
      </c>
      <c r="L4" s="9" t="s">
        <v>64</v>
      </c>
      <c r="M4" s="9" t="s">
        <v>65</v>
      </c>
      <c r="N4" s="9" t="s">
        <v>66</v>
      </c>
      <c r="O4" s="10"/>
    </row>
    <row r="5" ht="30" customHeight="1" spans="1:15">
      <c r="A5" s="11">
        <v>1</v>
      </c>
      <c r="B5" s="12" t="s">
        <v>68</v>
      </c>
      <c r="C5" s="11" t="s">
        <v>149</v>
      </c>
      <c r="D5" s="12" t="s">
        <v>68</v>
      </c>
      <c r="E5" s="13">
        <v>15.18</v>
      </c>
      <c r="F5" s="13">
        <v>1.848</v>
      </c>
      <c r="G5" s="13">
        <v>17.028</v>
      </c>
      <c r="H5" s="13">
        <v>15.18</v>
      </c>
      <c r="I5" s="13">
        <f>'项目自评表 (定额补助)'!G9</f>
        <v>17.8273634762184</v>
      </c>
      <c r="J5" s="11">
        <f>'项目自评表 (定额补助)'!H11</f>
        <v>20</v>
      </c>
      <c r="K5" s="11">
        <f>'项目自评表 (定额补助)'!H12+'项目自评表 (定额补助)'!H13</f>
        <v>18</v>
      </c>
      <c r="L5" s="11">
        <f>'项目自评表 (定额补助)'!H14</f>
        <v>30</v>
      </c>
      <c r="M5" s="11">
        <f>'项目自评表 (定额补助)'!H15</f>
        <v>10</v>
      </c>
      <c r="N5" s="13">
        <f>SUM(I5:M5)</f>
        <v>95.8273634762184</v>
      </c>
      <c r="O5" s="20" t="s">
        <v>157</v>
      </c>
    </row>
    <row r="6" ht="30" customHeight="1" spans="1:15">
      <c r="A6" s="11">
        <v>2</v>
      </c>
      <c r="B6" s="12" t="s">
        <v>68</v>
      </c>
      <c r="C6" s="11" t="s">
        <v>143</v>
      </c>
      <c r="D6" s="12" t="s">
        <v>68</v>
      </c>
      <c r="E6" s="13">
        <v>1.28</v>
      </c>
      <c r="F6" s="13">
        <v>0.96</v>
      </c>
      <c r="G6" s="13">
        <v>2.24</v>
      </c>
      <c r="H6" s="13">
        <v>2.24</v>
      </c>
      <c r="I6" s="13">
        <f>'项目自评表 (教师待遇(班主任津贴))'!G9</f>
        <v>20</v>
      </c>
      <c r="J6" s="11">
        <f>'项目自评表 (教师待遇(班主任津贴))'!H11</f>
        <v>20</v>
      </c>
      <c r="K6" s="11">
        <f>'项目自评表 (教师待遇(班主任津贴))'!H12+'项目自评表 (教师待遇(班主任津贴))'!H13</f>
        <v>20</v>
      </c>
      <c r="L6" s="11">
        <f>'项目自评表 (教师待遇(班主任津贴))'!H14</f>
        <v>30</v>
      </c>
      <c r="M6" s="11">
        <f>'项目自评表 (教师待遇(班主任津贴))'!H15</f>
        <v>10</v>
      </c>
      <c r="N6" s="13">
        <f t="shared" ref="N6:N12" si="0">SUM(I6:M6)</f>
        <v>100</v>
      </c>
      <c r="O6" s="11"/>
    </row>
    <row r="7" ht="30" customHeight="1" spans="1:15">
      <c r="A7" s="11">
        <v>3</v>
      </c>
      <c r="B7" s="12" t="s">
        <v>68</v>
      </c>
      <c r="C7" s="14" t="s">
        <v>137</v>
      </c>
      <c r="D7" s="12" t="s">
        <v>68</v>
      </c>
      <c r="E7" s="13">
        <v>0</v>
      </c>
      <c r="F7" s="13">
        <v>0.6435</v>
      </c>
      <c r="G7" s="13">
        <v>0.6435</v>
      </c>
      <c r="H7" s="13">
        <v>0.6435</v>
      </c>
      <c r="I7" s="13">
        <f>'项目自评表 (困难学生及小规模学校课后服务财政补贴)'!G9</f>
        <v>20</v>
      </c>
      <c r="J7" s="11">
        <f>'项目自评表 (困难学生及小规模学校课后服务财政补贴)'!H11</f>
        <v>20</v>
      </c>
      <c r="K7" s="11">
        <f>'项目自评表 (困难学生及小规模学校课后服务财政补贴)'!H12+'项目自评表 (困难学生及小规模学校课后服务财政补贴)'!H13</f>
        <v>20</v>
      </c>
      <c r="L7" s="11">
        <f>'项目自评表 (困难学生及小规模学校课后服务财政补贴)'!H14+'项目自评表 (困难学生及小规模学校课后服务财政补贴)'!H15</f>
        <v>30</v>
      </c>
      <c r="M7" s="11">
        <f>'项目自评表 (困难学生及小规模学校课后服务财政补贴)'!H16</f>
        <v>10</v>
      </c>
      <c r="N7" s="13">
        <f t="shared" si="0"/>
        <v>100</v>
      </c>
      <c r="O7" s="11"/>
    </row>
    <row r="8" ht="30" customHeight="1" spans="1:15">
      <c r="A8" s="11">
        <v>4</v>
      </c>
      <c r="B8" s="12" t="s">
        <v>68</v>
      </c>
      <c r="C8" s="11" t="s">
        <v>127</v>
      </c>
      <c r="D8" s="12" t="s">
        <v>68</v>
      </c>
      <c r="E8" s="13">
        <v>3.08</v>
      </c>
      <c r="F8" s="13">
        <v>5.03</v>
      </c>
      <c r="G8" s="13">
        <v>8.107</v>
      </c>
      <c r="H8" s="13">
        <v>6.26</v>
      </c>
      <c r="I8" s="13">
        <f>'项目自评表 (临聘人员工资)'!G9</f>
        <v>15.4377311960543</v>
      </c>
      <c r="J8" s="11">
        <f>'项目自评表 (临聘人员工资)'!H11</f>
        <v>20</v>
      </c>
      <c r="K8" s="11">
        <f>'项目自评表 (临聘人员工资)'!H12+'项目自评表 (临聘人员工资)'!H13</f>
        <v>18</v>
      </c>
      <c r="L8" s="11">
        <f>'项目自评表 (临聘人员工资)'!H14+'项目自评表 (临聘人员工资)'!H15</f>
        <v>29</v>
      </c>
      <c r="M8" s="11">
        <f>'项目自评表 (临聘人员工资)'!H16</f>
        <v>10</v>
      </c>
      <c r="N8" s="13">
        <f t="shared" si="0"/>
        <v>92.4377311960543</v>
      </c>
      <c r="O8" s="21" t="s">
        <v>113</v>
      </c>
    </row>
    <row r="9" ht="30" customHeight="1" spans="1:15">
      <c r="A9" s="11">
        <v>5</v>
      </c>
      <c r="B9" s="12" t="s">
        <v>68</v>
      </c>
      <c r="C9" s="11" t="s">
        <v>115</v>
      </c>
      <c r="D9" s="12" t="s">
        <v>68</v>
      </c>
      <c r="E9" s="13">
        <v>13.51</v>
      </c>
      <c r="F9" s="13">
        <f>G9-E9</f>
        <v>5.24</v>
      </c>
      <c r="G9" s="13">
        <v>18.75</v>
      </c>
      <c r="H9" s="13">
        <v>18.75</v>
      </c>
      <c r="I9" s="13">
        <f>'项目自评表 (区及公用经费)'!G9</f>
        <v>20</v>
      </c>
      <c r="J9" s="11">
        <f>'项目自评表 (区及公用经费)'!H11</f>
        <v>20</v>
      </c>
      <c r="K9" s="11">
        <f>'项目自评表 (区及公用经费)'!H12+'项目自评表 (区及公用经费)'!H13</f>
        <v>20</v>
      </c>
      <c r="L9" s="11">
        <f>'项目自评表 (区及公用经费)'!H14+'项目自评表 (区及公用经费)'!H15+'项目自评表 (区及公用经费)'!H16</f>
        <v>30</v>
      </c>
      <c r="M9" s="11">
        <f>'项目自评表 (区及公用经费)'!H17</f>
        <v>10</v>
      </c>
      <c r="N9" s="13">
        <f t="shared" si="0"/>
        <v>100</v>
      </c>
      <c r="O9" s="11"/>
    </row>
    <row r="10" ht="30" customHeight="1" spans="1:15">
      <c r="A10" s="11">
        <v>6</v>
      </c>
      <c r="B10" s="12" t="s">
        <v>68</v>
      </c>
      <c r="C10" s="11" t="s">
        <v>111</v>
      </c>
      <c r="D10" s="12" t="s">
        <v>68</v>
      </c>
      <c r="E10" s="13">
        <v>18</v>
      </c>
      <c r="F10" s="13">
        <v>0</v>
      </c>
      <c r="G10" s="13">
        <v>18</v>
      </c>
      <c r="H10" s="13">
        <v>16.5</v>
      </c>
      <c r="I10" s="13">
        <f>'项目自评表 (校园安保)'!G9</f>
        <v>18.3333333333333</v>
      </c>
      <c r="J10" s="11">
        <f>'项目自评表 (校园安保)'!H11</f>
        <v>18</v>
      </c>
      <c r="K10" s="11">
        <f>'项目自评表 (校园安保)'!H12+'项目自评表 (校园安保)'!H13</f>
        <v>20</v>
      </c>
      <c r="L10" s="11">
        <f>'项目自评表 (校园安保)'!H14</f>
        <v>30</v>
      </c>
      <c r="M10" s="11">
        <f>'项目自评表 (校园安保)'!H15</f>
        <v>10</v>
      </c>
      <c r="N10" s="13">
        <f t="shared" si="0"/>
        <v>96.3333333333333</v>
      </c>
      <c r="O10" s="21" t="s">
        <v>113</v>
      </c>
    </row>
    <row r="11" ht="30" customHeight="1" spans="1:15">
      <c r="A11" s="11">
        <v>7</v>
      </c>
      <c r="B11" s="12" t="s">
        <v>68</v>
      </c>
      <c r="C11" s="11" t="s">
        <v>99</v>
      </c>
      <c r="D11" s="12" t="s">
        <v>68</v>
      </c>
      <c r="E11" s="13">
        <v>4.571502</v>
      </c>
      <c r="F11" s="13">
        <v>0.62</v>
      </c>
      <c r="G11" s="13">
        <v>5.190828</v>
      </c>
      <c r="H11" s="13">
        <v>5.19</v>
      </c>
      <c r="I11" s="13">
        <f>'项目自评表 (义务段学校教辅费)'!G9</f>
        <v>20</v>
      </c>
      <c r="J11" s="11">
        <f>'项目自评表 (义务段学校教辅费)'!H11</f>
        <v>20</v>
      </c>
      <c r="K11" s="11">
        <f>'项目自评表 (义务段学校教辅费)'!H12+'项目自评表 (义务段学校教辅费)'!H13</f>
        <v>20</v>
      </c>
      <c r="L11" s="11">
        <f>'项目自评表 (义务段学校教辅费)'!H14+'项目自评表 (义务段学校教辅费)'!H15</f>
        <v>30</v>
      </c>
      <c r="M11" s="11">
        <f>'项目自评表 (义务段学校教辅费)'!H16</f>
        <v>10</v>
      </c>
      <c r="N11" s="13">
        <f t="shared" si="0"/>
        <v>100</v>
      </c>
      <c r="O11" s="11"/>
    </row>
    <row r="12" ht="27" spans="1:15">
      <c r="A12" s="11">
        <v>8</v>
      </c>
      <c r="B12" s="12" t="s">
        <v>68</v>
      </c>
      <c r="C12" s="11" t="s">
        <v>73</v>
      </c>
      <c r="D12" s="12" t="s">
        <v>68</v>
      </c>
      <c r="E12" s="13">
        <v>258.828679</v>
      </c>
      <c r="F12" s="13">
        <v>-10.7</v>
      </c>
      <c r="G12" s="13">
        <v>248.128679</v>
      </c>
      <c r="H12" s="13">
        <v>248.13</v>
      </c>
      <c r="I12" s="13">
        <f>'项目自评表（中小学聘用制教师经费）'!G9</f>
        <v>20</v>
      </c>
      <c r="J12" s="11">
        <f>'项目自评表（中小学聘用制教师经费）'!H11</f>
        <v>20</v>
      </c>
      <c r="K12" s="11">
        <f>'项目自评表（中小学聘用制教师经费）'!H12+'项目自评表（中小学聘用制教师经费）'!H13</f>
        <v>20</v>
      </c>
      <c r="L12" s="11">
        <f>'项目自评表（中小学聘用制教师经费）'!H14</f>
        <v>30</v>
      </c>
      <c r="M12" s="11">
        <f>'项目自评表（中小学聘用制教师经费）'!H15</f>
        <v>10</v>
      </c>
      <c r="N12" s="13">
        <f t="shared" si="0"/>
        <v>100</v>
      </c>
      <c r="O12" s="11"/>
    </row>
    <row r="13" s="3" customFormat="1" ht="31" customHeight="1" spans="1:15">
      <c r="A13" s="11"/>
      <c r="B13" s="11"/>
      <c r="C13" s="11"/>
      <c r="D13" s="15" t="s">
        <v>66</v>
      </c>
      <c r="E13" s="16">
        <f>SUM(E5:E12)</f>
        <v>314.450181</v>
      </c>
      <c r="F13" s="16">
        <f>SUM(F5:F12)</f>
        <v>3.6415</v>
      </c>
      <c r="G13" s="16">
        <f>SUM(G5:G12)</f>
        <v>318.088007</v>
      </c>
      <c r="H13" s="16">
        <f>SUM(H5:H12)</f>
        <v>312.8935</v>
      </c>
      <c r="I13" s="11"/>
      <c r="J13" s="11"/>
      <c r="K13" s="11"/>
      <c r="L13" s="11"/>
      <c r="M13" s="11"/>
      <c r="N13" s="11"/>
      <c r="O13" s="11"/>
    </row>
  </sheetData>
  <mergeCells count="11">
    <mergeCell ref="A1:O1"/>
    <mergeCell ref="A2:B2"/>
    <mergeCell ref="E2:F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workbookViewId="0">
      <selection activeCell="A16" sqref="$A16:$XFD16"/>
    </sheetView>
  </sheetViews>
  <sheetFormatPr defaultColWidth="9" defaultRowHeight="13.5"/>
  <sheetData>
    <row r="10" ht="30" customHeight="1"/>
    <row r="11" ht="30" customHeight="1"/>
    <row r="12" ht="31" customHeight="1"/>
  </sheetData>
  <pageMargins left="0.75" right="0.75" top="1" bottom="1" header="0.5" footer="0.5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Office12.Excel.Template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27</xdr:col>
                <xdr:colOff>295910</xdr:colOff>
                <xdr:row>63</xdr:row>
                <xdr:rowOff>83820</xdr:rowOff>
              </to>
            </anchor>
          </objectPr>
        </oleObject>
      </mc:Choice>
      <mc:Fallback>
        <oleObject shapeId="1025" progId="Office12.Excel.Templat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整体自评表</vt:lpstr>
      <vt:lpstr>部门整体汇总表</vt:lpstr>
      <vt:lpstr>项目自评表（中小学聘用制教师经费）</vt:lpstr>
      <vt:lpstr>项目自评表 (义务段学校教辅费)</vt:lpstr>
      <vt:lpstr>项目自评表 (校园安保)</vt:lpstr>
      <vt:lpstr>项目自评表 (区及公用经费)</vt:lpstr>
      <vt:lpstr>项目自评表 (临聘人员工资)</vt:lpstr>
      <vt:lpstr>项目自评表 (困难学生及小规模学校课后服务财政补贴)</vt:lpstr>
      <vt:lpstr>项目自评表 (教师待遇(班主任津贴))</vt:lpstr>
      <vt:lpstr>项目自评表 (定额补助)</vt:lpstr>
      <vt:lpstr>项目自评汇总表</vt:lpstr>
      <vt:lpstr>第三方机构绩效评价报告备案表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Lustig</cp:lastModifiedBy>
  <dcterms:created xsi:type="dcterms:W3CDTF">2022-01-13T09:26:00Z</dcterms:created>
  <dcterms:modified xsi:type="dcterms:W3CDTF">2025-04-24T09:11:39Z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