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6" firstSheet="2" activeTab="12"/>
  </bookViews>
  <sheets>
    <sheet name="部门整体汇总表" sheetId="4" r:id="rId1"/>
    <sheet name="整体自评表" sheetId="3" r:id="rId2"/>
    <sheet name="项目自评汇总表" sheetId="1" r:id="rId3"/>
    <sheet name="党建经费" sheetId="14" r:id="rId4"/>
    <sheet name="定额补助" sheetId="8" r:id="rId5"/>
    <sheet name="教师待遇" sheetId="7" r:id="rId6"/>
    <sheet name="困难学生及小规模学校课后服务财政补贴" sheetId="11" r:id="rId7"/>
    <sheet name="临聘人员 " sheetId="6" r:id="rId8"/>
    <sheet name="区级公用经费" sheetId="9" r:id="rId9"/>
    <sheet name="体卫艺专项" sheetId="12" r:id="rId10"/>
    <sheet name="校园安保" sheetId="2" r:id="rId11"/>
    <sheet name="义务段学校教辅费" sheetId="10" r:id="rId12"/>
    <sheet name="中小学聘用制教师经费" sheetId="13" r:id="rId13"/>
    <sheet name="第三方机构绩效评价报告备案表" sheetId="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<sst xmlns="http://schemas.openxmlformats.org/spreadsheetml/2006/main" count="718" uniqueCount="204">
  <si>
    <t>2024年度东西湖区整体自评汇总表</t>
  </si>
  <si>
    <t>填表人：黄姗姗</t>
  </si>
  <si>
    <t>联系电话：</t>
  </si>
  <si>
    <t>02785550086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</si>
  <si>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</si>
  <si>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</si>
  <si>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</si>
  <si>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</si>
  <si>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</si>
  <si>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</si>
  <si>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</si>
  <si>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</si>
  <si>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</si>
  <si>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</si>
  <si>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</si>
  <si>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</si>
  <si>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</si>
  <si>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</si>
  <si>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</si>
  <si>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</si>
  <si>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</si>
  <si>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</si>
  <si>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</si>
  <si>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</si>
  <si>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038120</t>
  </si>
  <si>
    <t>武汉市东西湖区将军路第三小学</t>
  </si>
  <si>
    <t>部门整体</t>
  </si>
  <si>
    <t>2024年度将军路第三小学整体绩效自评表</t>
  </si>
  <si>
    <t>单位名称：武汉市东西湖区将军路第三小学                    填报日期：2025年04月22日</t>
  </si>
  <si>
    <t>单位名称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</si>
  <si>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</si>
  <si>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</si>
  <si>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</si>
  <si>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</si>
  <si>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</si>
  <si>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</si>
  <si>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</si>
  <si>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</si>
  <si>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（95.2分）</t>
  </si>
  <si>
    <t>通过项目的实施，进一步提高我校的质量，办人民满意的教育。激发我校教师工作的积极性，促进教师的专业发展。
在严格执行上级财经纪律制度的前提下，2023年度完成各项资金支出进度要求，保障学校各项工作顺利开展。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</si>
  <si>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</si>
  <si>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</si>
  <si>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</si>
  <si>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</si>
  <si>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</si>
  <si>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</si>
  <si>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</si>
  <si>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</si>
  <si>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</si>
  <si>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</si>
  <si>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</si>
  <si>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</si>
  <si>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</si>
  <si>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</si>
  <si>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人员经费及公用经费预算控制率</t>
  </si>
  <si>
    <t>效益指标（30分）</t>
  </si>
  <si>
    <t>社会效益指标</t>
  </si>
  <si>
    <t>提升教育教学质量</t>
  </si>
  <si>
    <t>满意度指标(10分)</t>
  </si>
  <si>
    <t xml:space="preserve"> 群众满意度指标</t>
  </si>
  <si>
    <t>社会满意度</t>
  </si>
  <si>
    <t>≥95%</t>
  </si>
  <si>
    <t>年度绩效目标2：
（XX分）</t>
  </si>
  <si>
    <t>……</t>
  </si>
  <si>
    <t>总分</t>
  </si>
  <si>
    <t>偏差大或
目标未完成
原因分析</t>
  </si>
  <si>
    <t>无</t>
  </si>
  <si>
    <t>改进措施及
结果应用方案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</si>
  <si>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</si>
  <si>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</si>
  <si>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</si>
  <si>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2024年度将军路第三小学项目绩效自评情况汇总表</t>
  </si>
  <si>
    <t>联系电话：02785550086</t>
  </si>
  <si>
    <t>项目自评得分</t>
  </si>
  <si>
    <t>党建经费</t>
  </si>
  <si>
    <t>定额补助</t>
  </si>
  <si>
    <t>教师待遇(班主任津贴)</t>
  </si>
  <si>
    <t>困难学生及小规模学校课后服务财政补贴</t>
  </si>
  <si>
    <t>临聘人员工资</t>
  </si>
  <si>
    <t>区级公用经费</t>
  </si>
  <si>
    <t>体卫艺专项</t>
  </si>
  <si>
    <t>请款进度较慢</t>
  </si>
  <si>
    <t>校园安保</t>
  </si>
  <si>
    <t>义务段学校教辅费</t>
  </si>
  <si>
    <t>中小学聘用制教师经费</t>
  </si>
  <si>
    <t>2024年度党建经费绩效自评表</t>
  </si>
  <si>
    <t>主管部门</t>
  </si>
  <si>
    <t>武汉市东西湖区教育局</t>
  </si>
  <si>
    <t>项目实施单位</t>
  </si>
  <si>
    <t>项目类别</t>
  </si>
  <si>
    <t>1、部门预算项目   ☑   2、区直专项   □</t>
  </si>
  <si>
    <t>项目属性</t>
  </si>
  <si>
    <t>1、持续性项目     ☑   2、新增性项目 □</t>
  </si>
  <si>
    <t>项目类型</t>
  </si>
  <si>
    <t>1、常年性项目     ☑   2、延续性项目 □      3、一次性项目 □</t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</si>
  <si>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</si>
  <si>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</si>
  <si>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党员人均活动成本</t>
  </si>
  <si>
    <t>党员人数</t>
  </si>
  <si>
    <t>组织开展好党员培训及红色教育活动　</t>
  </si>
  <si>
    <t>顺利开展</t>
  </si>
  <si>
    <t>提高全区教育系统党员的政治素质</t>
  </si>
  <si>
    <t>提升</t>
  </si>
  <si>
    <t>满意度
指标
（10分）</t>
  </si>
  <si>
    <t>服务对象满意度</t>
  </si>
  <si>
    <t>群众满意度</t>
  </si>
  <si>
    <t>≧90%</t>
  </si>
  <si>
    <t>2024年度
定额补助绩效自评表</t>
  </si>
  <si>
    <t>单位名称：武汉市东西湖区将军路第三小学                        填报日期：2025年04月22日</t>
  </si>
  <si>
    <t>年度
绩效
目标</t>
  </si>
  <si>
    <t>定额补助标准　</t>
  </si>
  <si>
    <t>6600元/人·年</t>
  </si>
  <si>
    <t>产出
指标
（20分）</t>
  </si>
  <si>
    <t>在职教职工人数</t>
  </si>
  <si>
    <t>补助覆盖率</t>
  </si>
  <si>
    <t>保障教职工基本需求，提高教师生活质量　</t>
  </si>
  <si>
    <t>保障</t>
  </si>
  <si>
    <t>服务对象
满意度指标</t>
  </si>
  <si>
    <t>教职工满意度</t>
  </si>
  <si>
    <t>≥90%</t>
  </si>
  <si>
    <t xml:space="preserve">    
                          签名：               
                                                年    月     日</t>
  </si>
  <si>
    <t>2024年度教师待遇(班主任津贴)绩效自评表</t>
  </si>
  <si>
    <t>教师待遇</t>
  </si>
  <si>
    <t>发放标准</t>
  </si>
  <si>
    <t>200元/月*人</t>
  </si>
  <si>
    <t>班级数</t>
  </si>
  <si>
    <t>时效指标</t>
  </si>
  <si>
    <t>按时足额发放</t>
  </si>
  <si>
    <t>经济效益指标</t>
  </si>
  <si>
    <t>满足学生家长对班级管理的诉求</t>
  </si>
  <si>
    <t>=100%</t>
  </si>
  <si>
    <t>加强家校之间的沟通联系</t>
  </si>
  <si>
    <t>学生、家长对班级满意度不断提升</t>
  </si>
  <si>
    <t>2024年度困难学生及小规模学校课后服务财政补贴绩效自评表</t>
  </si>
  <si>
    <t>困难学生及小规模学校课后服务财政补贴经费</t>
  </si>
  <si>
    <t>严格按文件执行　</t>
  </si>
  <si>
    <t>按时完成</t>
  </si>
  <si>
    <t>服务学生人数</t>
  </si>
  <si>
    <t>≥713人</t>
  </si>
  <si>
    <t>课后服务效果</t>
  </si>
  <si>
    <t>减轻家庭负担</t>
  </si>
  <si>
    <t>≥100%</t>
  </si>
  <si>
    <t>创办人民满意的教育，提升人民群众对教育的满意度</t>
  </si>
  <si>
    <t>2024年度临聘人员工资绩效自评表</t>
  </si>
  <si>
    <t>严格按文件执行</t>
  </si>
  <si>
    <t>按文件执行</t>
  </si>
  <si>
    <t>发放到位人数</t>
  </si>
  <si>
    <t>每月按时发放</t>
  </si>
  <si>
    <t>满足各学校教学工作需求，确保学校教育教学工作正常进行</t>
  </si>
  <si>
    <t>确保</t>
  </si>
  <si>
    <t>可持续
影响指标</t>
  </si>
  <si>
    <t>提高教育教学质量，促进教育发展</t>
  </si>
  <si>
    <t>提高</t>
  </si>
  <si>
    <t>教师满意度</t>
  </si>
  <si>
    <t>2024年度区级公用经费绩效自评表</t>
  </si>
  <si>
    <t>小学公用经费生均标准</t>
  </si>
  <si>
    <t>378元/生</t>
  </si>
  <si>
    <t>小学人数</t>
  </si>
  <si>
    <t>资金到位及时率</t>
  </si>
  <si>
    <t>教育教学活动顺利开展　</t>
  </si>
  <si>
    <t>保障学校日常运转</t>
  </si>
  <si>
    <t>师生满意率</t>
  </si>
  <si>
    <t>2024年度体卫艺专项绩效自评表</t>
  </si>
  <si>
    <t>项目预算金额</t>
  </si>
  <si>
    <t>社会成本指标</t>
  </si>
  <si>
    <t>培训人数</t>
  </si>
  <si>
    <t>≤2</t>
  </si>
  <si>
    <t>参加活动人数</t>
  </si>
  <si>
    <t>≤36</t>
  </si>
  <si>
    <t>开展阳光体育活动学校</t>
  </si>
  <si>
    <t>突发性公共事件</t>
  </si>
  <si>
    <t>活动开展</t>
  </si>
  <si>
    <t>及时</t>
  </si>
  <si>
    <t>安全事故发生率</t>
  </si>
  <si>
    <t>推动全民健康运动</t>
  </si>
  <si>
    <t>生态效益指标</t>
  </si>
  <si>
    <t>提高学生综合素质</t>
  </si>
  <si>
    <t>效果明显</t>
  </si>
  <si>
    <t>社会关注度不断提升</t>
  </si>
  <si>
    <t>请款进度较慢。</t>
  </si>
  <si>
    <t>进一步细化预算项目指标值，提高项目实施效果。</t>
  </si>
  <si>
    <t>2024年度校园安保绩效自评表</t>
  </si>
  <si>
    <t>经济成本</t>
  </si>
  <si>
    <t>校园安保支出</t>
  </si>
  <si>
    <t>6万元/人·年</t>
  </si>
  <si>
    <t>保安人数</t>
  </si>
  <si>
    <t>3人</t>
  </si>
  <si>
    <t>安全责任事故</t>
  </si>
  <si>
    <t>0起</t>
  </si>
  <si>
    <t>2024年完成</t>
  </si>
  <si>
    <t>　2024年完成</t>
  </si>
  <si>
    <t>满意度指标（10分）</t>
  </si>
  <si>
    <t>服务对象满意度指标</t>
  </si>
  <si>
    <t>2024年度
义务段学校教辅费绩效自评表</t>
  </si>
  <si>
    <t>控制成本</t>
  </si>
  <si>
    <t>不超过</t>
  </si>
  <si>
    <t>学生人数</t>
  </si>
  <si>
    <t>713人</t>
  </si>
  <si>
    <t>下发到每名学生</t>
  </si>
  <si>
    <t>实现均衡发展</t>
  </si>
  <si>
    <t>2024年度中小学聘用制教师经费绩效自评表</t>
  </si>
  <si>
    <t>中小学聘用制教师经费支出</t>
  </si>
  <si>
    <t>370.68万元</t>
  </si>
  <si>
    <t>377.57万元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</si>
</sst>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.5"/>
      <color theme="1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0" fontId="4" fillId="0" borderId="0" xfId="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9" fontId="9" fillId="0" borderId="10" xfId="0" applyNumberFormat="1" applyFont="1" applyFill="1" applyBorder="1" applyAlignment="1" applyProtection="1">
      <alignment horizontal="center" vertical="center" wrapText="1"/>
    </xf>
    <xf numFmtId="9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9" fontId="9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9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8801715" cy="1143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E31" sqref="E31"/>
    </sheetView>
  </sheetViews>
  <sheetFormatPr defaultColWidth="9" defaultRowHeight="13.5"/>
  <cols>
    <col min="1" max="1" width="4.875" customWidth="1"/>
    <col min="3" max="3" width="29.625" customWidth="1"/>
    <col min="5" max="5" width="29.625" customWidth="1"/>
    <col min="7" max="7" width="10.75" customWidth="1"/>
    <col min="10" max="10" width="12.625"/>
    <col min="15" max="15" width="12.5" customWidth="1"/>
    <col min="17" max="17" width="16.75" customWidth="1"/>
  </cols>
  <sheetData>
    <row r="1" ht="39.75" customHeight="1" spans="1:17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>
      <c r="A2" t="s">
        <v>1</v>
      </c>
      <c r="F2" t="s">
        <v>2</v>
      </c>
      <c r="G2" s="105" t="s">
        <v>3</v>
      </c>
      <c r="Q2" t="s">
        <v>4</v>
      </c>
    </row>
    <row r="3" ht="18" customHeight="1" spans="1:17">
      <c r="A3" s="83" t="s">
        <v>5</v>
      </c>
      <c r="B3" s="83" t="s">
        <v>6</v>
      </c>
      <c r="C3" s="83" t="s">
        <v>7</v>
      </c>
      <c r="D3" s="83" t="s">
        <v>8</v>
      </c>
      <c r="E3" s="83" t="s">
        <v>9</v>
      </c>
      <c r="F3" s="91" t="s">
        <v>10</v>
      </c>
      <c r="G3" s="92"/>
      <c r="H3" s="93"/>
      <c r="I3" s="83" t="s">
        <v>11</v>
      </c>
      <c r="J3" s="83" t="s">
        <v>12</v>
      </c>
      <c r="K3" s="91" t="s">
        <v>13</v>
      </c>
      <c r="L3" s="92"/>
      <c r="M3" s="92"/>
      <c r="N3" s="92"/>
      <c r="O3" s="92"/>
      <c r="P3" s="93"/>
      <c r="Q3" s="83" t="s">
        <v>14</v>
      </c>
    </row>
    <row r="4" ht="27" customHeight="1" spans="1:17">
      <c r="A4" s="85"/>
      <c r="B4" s="85"/>
      <c r="C4" s="85"/>
      <c r="D4" s="85"/>
      <c r="E4" s="85"/>
      <c r="F4" s="84" t="s">
        <v>15</v>
      </c>
      <c r="G4" s="84" t="s">
        <v>16</v>
      </c>
      <c r="H4" s="84" t="s">
        <v>17</v>
      </c>
      <c r="I4" s="85"/>
      <c r="J4" s="85"/>
      <c r="K4" s="84" t="s">
        <v>18</v>
      </c>
      <c r="L4" s="84" t="s">
        <v>19</v>
      </c>
      <c r="M4" s="84" t="s">
        <v>20</v>
      </c>
      <c r="N4" s="84" t="s">
        <v>21</v>
      </c>
      <c r="O4" s="84" t="s">
        <v>22</v>
      </c>
      <c r="P4" s="84" t="s">
        <v>23</v>
      </c>
      <c r="Q4" s="85"/>
    </row>
    <row r="5" spans="1:17">
      <c r="A5" s="86">
        <v>1</v>
      </c>
      <c r="B5" s="106" t="s">
        <v>24</v>
      </c>
      <c r="C5" s="86" t="s">
        <v>25</v>
      </c>
      <c r="D5" s="86" t="s">
        <v>26</v>
      </c>
      <c r="E5" s="86" t="s">
        <v>25</v>
      </c>
      <c r="F5" s="86">
        <v>887.71</v>
      </c>
      <c r="G5" s="86">
        <v>98.98</v>
      </c>
      <c r="H5" s="86">
        <f>F5+G5</f>
        <v>986.69</v>
      </c>
      <c r="I5" s="86">
        <v>947.11</v>
      </c>
      <c r="J5" s="104">
        <v>0.9599</v>
      </c>
      <c r="K5" s="86">
        <v>19.2</v>
      </c>
      <c r="L5" s="86">
        <v>18</v>
      </c>
      <c r="M5" s="86">
        <v>20</v>
      </c>
      <c r="N5" s="86">
        <v>28</v>
      </c>
      <c r="O5" s="86">
        <v>10</v>
      </c>
      <c r="P5" s="86">
        <f>O5+N5+M5+L5+K5</f>
        <v>95.2</v>
      </c>
      <c r="Q5" s="86"/>
    </row>
    <row r="6" spans="1:17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1:17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17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00694444444445" right="0.700694444444445" top="0.751388888888889" bottom="0.751388888888889" header="0.298611111111111" footer="0.298611111111111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I13" sqref="I13"/>
    </sheetView>
  </sheetViews>
  <sheetFormatPr defaultColWidth="9" defaultRowHeight="13.5" outlineLevelCol="7"/>
  <cols>
    <col min="1" max="1" width="7.625" customWidth="1"/>
    <col min="2" max="2" width="8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42.95" customHeight="1" spans="1:8">
      <c r="A1" s="39" t="s">
        <v>27</v>
      </c>
      <c r="B1" s="39"/>
      <c r="C1" s="39"/>
      <c r="D1" s="39"/>
      <c r="E1" s="39"/>
      <c r="F1" s="39"/>
      <c r="G1" s="39"/>
      <c r="H1" s="39"/>
    </row>
    <row r="2" ht="21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30" customHeight="1" spans="1:8">
      <c r="A3" s="40" t="s">
        <v>29</v>
      </c>
      <c r="B3" s="40"/>
      <c r="C3" s="40" t="s">
        <v>25</v>
      </c>
      <c r="D3" s="40"/>
      <c r="E3" s="40"/>
      <c r="F3" s="40"/>
      <c r="G3" s="40"/>
      <c r="H3" s="40"/>
    </row>
    <row r="4" ht="30" customHeight="1" spans="1:8">
      <c r="A4" s="40" t="s">
        <v>30</v>
      </c>
      <c r="B4" s="40"/>
      <c r="C4" s="40">
        <v>297.38</v>
      </c>
      <c r="D4" s="40"/>
      <c r="E4" s="40"/>
      <c r="F4" s="40" t="s">
        <v>31</v>
      </c>
      <c r="G4" s="40"/>
      <c r="H4" s="40">
        <v>689.31</v>
      </c>
    </row>
    <row r="5" ht="30" customHeight="1" spans="1:8">
      <c r="A5" s="42" t="s">
        <v>32</v>
      </c>
      <c r="B5" s="43"/>
      <c r="C5" s="40"/>
      <c r="D5" s="40" t="s">
        <v>33</v>
      </c>
      <c r="E5" s="40" t="s">
        <v>34</v>
      </c>
      <c r="F5" s="40" t="s">
        <v>35</v>
      </c>
      <c r="G5" s="42" t="s">
        <v>36</v>
      </c>
      <c r="H5" s="43"/>
    </row>
    <row r="6" ht="30" customHeight="1" spans="1:8">
      <c r="A6" s="44"/>
      <c r="B6" s="45"/>
      <c r="C6" s="40" t="s">
        <v>37</v>
      </c>
      <c r="D6" s="40">
        <v>986.69</v>
      </c>
      <c r="E6" s="86">
        <v>947.11</v>
      </c>
      <c r="F6" s="94">
        <f>E6/D6</f>
        <v>0.959886083775046</v>
      </c>
      <c r="G6" s="95">
        <f>ROUND(20*F6,2)</f>
        <v>19.2</v>
      </c>
      <c r="H6" s="95"/>
    </row>
    <row r="7" ht="58" customHeight="1" spans="1:8">
      <c r="A7" s="40" t="s">
        <v>38</v>
      </c>
      <c r="B7" s="40"/>
      <c r="C7" s="96" t="s">
        <v>39</v>
      </c>
      <c r="D7" s="97"/>
      <c r="E7" s="97"/>
      <c r="F7" s="97"/>
      <c r="G7" s="97"/>
      <c r="H7" s="98"/>
    </row>
    <row r="8" ht="30" customHeight="1" spans="1:8">
      <c r="A8" s="49" t="s">
        <v>40</v>
      </c>
      <c r="B8" s="40" t="s">
        <v>41</v>
      </c>
      <c r="C8" s="40" t="s">
        <v>42</v>
      </c>
      <c r="D8" s="40" t="s">
        <v>43</v>
      </c>
      <c r="E8" s="40"/>
      <c r="F8" s="47" t="s">
        <v>44</v>
      </c>
      <c r="G8" s="40" t="s">
        <v>45</v>
      </c>
      <c r="H8" s="40" t="s">
        <v>46</v>
      </c>
    </row>
    <row r="9" ht="30" customHeight="1" spans="1:8">
      <c r="A9" s="49"/>
      <c r="B9" s="47" t="s">
        <v>47</v>
      </c>
      <c r="C9" s="47" t="s">
        <v>48</v>
      </c>
      <c r="D9" s="7" t="s">
        <v>49</v>
      </c>
      <c r="E9" s="8"/>
      <c r="F9" s="72">
        <v>1</v>
      </c>
      <c r="G9" s="72">
        <v>1</v>
      </c>
      <c r="H9" s="17">
        <v>18</v>
      </c>
    </row>
    <row r="10" ht="18" customHeight="1" spans="1:8">
      <c r="A10" s="49"/>
      <c r="B10" s="49"/>
      <c r="C10" s="49"/>
      <c r="D10" s="55"/>
      <c r="E10" s="60"/>
      <c r="F10" s="73"/>
      <c r="G10" s="73"/>
      <c r="H10" s="13"/>
    </row>
    <row r="11" ht="30" hidden="1" customHeight="1" spans="1:8">
      <c r="A11" s="49"/>
      <c r="B11" s="49"/>
      <c r="C11" s="49"/>
      <c r="D11" s="55"/>
      <c r="E11" s="60"/>
      <c r="F11" s="73"/>
      <c r="G11" s="73"/>
      <c r="H11" s="13"/>
    </row>
    <row r="12" ht="30" customHeight="1" spans="1:8">
      <c r="A12" s="49"/>
      <c r="B12" s="51"/>
      <c r="C12" s="51"/>
      <c r="D12" s="9"/>
      <c r="E12" s="10"/>
      <c r="F12" s="75"/>
      <c r="G12" s="75"/>
      <c r="H12" s="14"/>
    </row>
    <row r="13" ht="39" customHeight="1" spans="1:8">
      <c r="A13" s="49"/>
      <c r="B13" s="47" t="s">
        <v>50</v>
      </c>
      <c r="C13" s="5" t="s">
        <v>51</v>
      </c>
      <c r="D13" s="5" t="s">
        <v>52</v>
      </c>
      <c r="E13" s="5"/>
      <c r="F13" s="57">
        <v>1</v>
      </c>
      <c r="G13" s="20">
        <v>0.95</v>
      </c>
      <c r="H13" s="5">
        <v>10</v>
      </c>
    </row>
    <row r="14" ht="16" customHeight="1" spans="1:8">
      <c r="A14" s="49"/>
      <c r="B14" s="49"/>
      <c r="C14" s="17" t="s">
        <v>53</v>
      </c>
      <c r="D14" s="7" t="s">
        <v>54</v>
      </c>
      <c r="E14" s="8"/>
      <c r="F14" s="72">
        <v>1</v>
      </c>
      <c r="G14" s="72">
        <v>1</v>
      </c>
      <c r="H14" s="17">
        <v>10</v>
      </c>
    </row>
    <row r="15" ht="30" hidden="1" customHeight="1" spans="1:8">
      <c r="A15" s="49"/>
      <c r="B15" s="49"/>
      <c r="C15" s="13"/>
      <c r="D15" s="55"/>
      <c r="E15" s="60"/>
      <c r="F15" s="73"/>
      <c r="G15" s="73"/>
      <c r="H15" s="13"/>
    </row>
    <row r="16" ht="30" customHeight="1" spans="1:8">
      <c r="A16" s="49"/>
      <c r="B16" s="51"/>
      <c r="C16" s="14"/>
      <c r="D16" s="9"/>
      <c r="E16" s="10"/>
      <c r="F16" s="75"/>
      <c r="G16" s="75"/>
      <c r="H16" s="14"/>
    </row>
    <row r="17" ht="20" customHeight="1" spans="1:8">
      <c r="A17" s="49"/>
      <c r="B17" s="47" t="s">
        <v>55</v>
      </c>
      <c r="C17" s="17" t="s">
        <v>56</v>
      </c>
      <c r="D17" s="7" t="s">
        <v>57</v>
      </c>
      <c r="E17" s="8"/>
      <c r="F17" s="99">
        <v>1</v>
      </c>
      <c r="G17" s="99">
        <v>0.96</v>
      </c>
      <c r="H17" s="17">
        <v>28</v>
      </c>
    </row>
    <row r="18" ht="30" hidden="1" customHeight="1" spans="1:8">
      <c r="A18" s="49"/>
      <c r="B18" s="49"/>
      <c r="C18" s="13"/>
      <c r="D18" s="55"/>
      <c r="E18" s="60"/>
      <c r="F18" s="13"/>
      <c r="G18" s="13"/>
      <c r="H18" s="13"/>
    </row>
    <row r="19" ht="11" customHeight="1" spans="1:8">
      <c r="A19" s="49"/>
      <c r="B19" s="49"/>
      <c r="C19" s="13"/>
      <c r="D19" s="55"/>
      <c r="E19" s="60"/>
      <c r="F19" s="13"/>
      <c r="G19" s="13"/>
      <c r="H19" s="13"/>
    </row>
    <row r="20" ht="15" customHeight="1" spans="1:8">
      <c r="A20" s="49"/>
      <c r="B20" s="51"/>
      <c r="C20" s="14"/>
      <c r="D20" s="9"/>
      <c r="E20" s="10"/>
      <c r="F20" s="14"/>
      <c r="G20" s="14"/>
      <c r="H20" s="14"/>
    </row>
    <row r="21" ht="42.75" customHeight="1" spans="1:8">
      <c r="A21" s="51"/>
      <c r="B21" s="40" t="s">
        <v>58</v>
      </c>
      <c r="C21" s="5" t="s">
        <v>59</v>
      </c>
      <c r="D21" s="5" t="s">
        <v>60</v>
      </c>
      <c r="E21" s="5"/>
      <c r="F21" s="5" t="s">
        <v>61</v>
      </c>
      <c r="G21" s="5" t="s">
        <v>61</v>
      </c>
      <c r="H21" s="5">
        <v>10</v>
      </c>
    </row>
    <row r="22" ht="30" customHeight="1" spans="1:8">
      <c r="A22" s="40" t="s">
        <v>62</v>
      </c>
      <c r="B22" s="40"/>
      <c r="C22" s="100"/>
      <c r="D22" s="101"/>
      <c r="E22" s="101"/>
      <c r="F22" s="101"/>
      <c r="G22" s="101"/>
      <c r="H22" s="102"/>
    </row>
    <row r="23" ht="30" customHeight="1" spans="1:8">
      <c r="A23" s="51" t="s">
        <v>63</v>
      </c>
      <c r="B23" s="51"/>
      <c r="C23" s="40"/>
      <c r="D23" s="100"/>
      <c r="E23" s="102"/>
      <c r="F23" s="40"/>
      <c r="G23" s="40"/>
      <c r="H23" s="40"/>
    </row>
    <row r="24" ht="30" customHeight="1" spans="1:8">
      <c r="A24" s="40" t="s">
        <v>64</v>
      </c>
      <c r="B24" s="40">
        <f>H21+H17+H14+H13+H9+G6</f>
        <v>95.2</v>
      </c>
      <c r="C24" s="40"/>
      <c r="D24" s="40"/>
      <c r="E24" s="40"/>
      <c r="F24" s="40"/>
      <c r="G24" s="40"/>
      <c r="H24" s="40"/>
    </row>
    <row r="25" ht="180" customHeight="1" spans="1:8">
      <c r="A25" s="40" t="s">
        <v>65</v>
      </c>
      <c r="B25" s="40"/>
      <c r="C25" s="41" t="s">
        <v>66</v>
      </c>
      <c r="D25" s="41"/>
      <c r="E25" s="41"/>
      <c r="F25" s="41"/>
      <c r="G25" s="41"/>
      <c r="H25" s="41"/>
    </row>
    <row r="26" ht="180" customHeight="1" spans="1:8">
      <c r="A26" s="40" t="s">
        <v>67</v>
      </c>
      <c r="B26" s="40"/>
      <c r="C26" s="41" t="s">
        <v>66</v>
      </c>
      <c r="D26" s="41"/>
      <c r="E26" s="41"/>
      <c r="F26" s="41"/>
      <c r="G26" s="41"/>
      <c r="H26" s="41"/>
    </row>
    <row r="27" ht="180" customHeight="1" spans="1:8">
      <c r="A27" s="40" t="s">
        <v>68</v>
      </c>
      <c r="B27" s="40"/>
      <c r="C27" s="40" t="s">
        <v>69</v>
      </c>
      <c r="D27" s="40"/>
      <c r="E27" s="40"/>
      <c r="F27" s="40"/>
      <c r="G27" s="40"/>
      <c r="H27" s="40"/>
    </row>
    <row r="28" ht="134.1" customHeight="1" spans="1:8">
      <c r="A28" s="52" t="s">
        <v>70</v>
      </c>
      <c r="B28" s="53"/>
      <c r="C28" s="53"/>
      <c r="D28" s="53"/>
      <c r="E28" s="53"/>
      <c r="F28" s="53"/>
      <c r="G28" s="53"/>
      <c r="H28" s="53"/>
    </row>
  </sheetData>
  <mergeCells count="45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13:E13"/>
    <mergeCell ref="D21:E21"/>
    <mergeCell ref="A22:B22"/>
    <mergeCell ref="C22:H22"/>
    <mergeCell ref="D23:E23"/>
    <mergeCell ref="B24:H24"/>
    <mergeCell ref="A25:B25"/>
    <mergeCell ref="C25:H25"/>
    <mergeCell ref="A26:B26"/>
    <mergeCell ref="C26:H26"/>
    <mergeCell ref="A27:B27"/>
    <mergeCell ref="C27:H27"/>
    <mergeCell ref="A28:H28"/>
    <mergeCell ref="A8:A21"/>
    <mergeCell ref="B9:B12"/>
    <mergeCell ref="B13:B16"/>
    <mergeCell ref="B17:B20"/>
    <mergeCell ref="C9:C12"/>
    <mergeCell ref="C14:C16"/>
    <mergeCell ref="C17:C20"/>
    <mergeCell ref="F9:F12"/>
    <mergeCell ref="F14:F16"/>
    <mergeCell ref="F17:F20"/>
    <mergeCell ref="G9:G12"/>
    <mergeCell ref="G14:G16"/>
    <mergeCell ref="G17:G20"/>
    <mergeCell ref="H9:H12"/>
    <mergeCell ref="H14:H16"/>
    <mergeCell ref="H17:H20"/>
    <mergeCell ref="A5:B6"/>
    <mergeCell ref="D9:E12"/>
    <mergeCell ref="D14:E16"/>
    <mergeCell ref="D17:E20"/>
  </mergeCells>
  <pageMargins left="0.75" right="0.75" top="1" bottom="1" header="0.5" footer="0.5"/>
  <pageSetup paperSize="9" orientation="portrait"/>
  <headerFooter/>
  <ignoredErrors>
    <ignoredError sqref="H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Q5" sqref="Q5"/>
    </sheetView>
  </sheetViews>
  <sheetFormatPr defaultColWidth="9" defaultRowHeight="13.5"/>
  <cols>
    <col min="1" max="1" width="3.75" customWidth="1"/>
    <col min="2" max="2" width="15.25" customWidth="1"/>
    <col min="3" max="3" width="24" customWidth="1"/>
    <col min="4" max="4" width="13.75" customWidth="1"/>
    <col min="5" max="5" width="11.25" customWidth="1"/>
    <col min="6" max="6" width="11" customWidth="1"/>
    <col min="7" max="7" width="6.875" customWidth="1"/>
    <col min="8" max="8" width="7.625" customWidth="1"/>
    <col min="13" max="13" width="11.25" customWidth="1"/>
    <col min="14" max="14" width="6.125" customWidth="1"/>
    <col min="15" max="15" width="15.625" customWidth="1"/>
  </cols>
  <sheetData>
    <row r="1" ht="57" customHeight="1" spans="1:15">
      <c r="A1" s="79" t="s">
        <v>71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="77" customFormat="1" ht="24.95" customHeight="1" spans="1:15">
      <c r="A2" s="81" t="s">
        <v>1</v>
      </c>
      <c r="B2" s="81"/>
      <c r="C2" s="81"/>
      <c r="D2" s="81"/>
      <c r="E2" s="82" t="s">
        <v>72</v>
      </c>
      <c r="F2" s="82"/>
      <c r="G2" s="81"/>
      <c r="H2" s="81"/>
      <c r="I2" s="81"/>
      <c r="J2" s="81"/>
      <c r="K2" s="81"/>
      <c r="L2" s="81"/>
      <c r="M2" s="81"/>
      <c r="N2" s="81"/>
      <c r="O2" s="81" t="s">
        <v>4</v>
      </c>
    </row>
    <row r="3" s="78" customFormat="1" ht="18.95" customHeight="1" spans="1:15">
      <c r="A3" s="83" t="s">
        <v>5</v>
      </c>
      <c r="B3" s="83" t="s">
        <v>7</v>
      </c>
      <c r="C3" s="83" t="s">
        <v>8</v>
      </c>
      <c r="D3" s="83" t="s">
        <v>9</v>
      </c>
      <c r="E3" s="84" t="s">
        <v>10</v>
      </c>
      <c r="F3" s="84"/>
      <c r="G3" s="84"/>
      <c r="H3" s="83" t="s">
        <v>11</v>
      </c>
      <c r="I3" s="91" t="s">
        <v>73</v>
      </c>
      <c r="J3" s="92"/>
      <c r="K3" s="92"/>
      <c r="L3" s="92"/>
      <c r="M3" s="92"/>
      <c r="N3" s="93"/>
      <c r="O3" s="83" t="s">
        <v>14</v>
      </c>
    </row>
    <row r="4" s="78" customFormat="1" ht="30" customHeight="1" spans="1:15">
      <c r="A4" s="85"/>
      <c r="B4" s="85"/>
      <c r="C4" s="85"/>
      <c r="D4" s="85"/>
      <c r="E4" s="85" t="s">
        <v>15</v>
      </c>
      <c r="F4" s="85" t="s">
        <v>16</v>
      </c>
      <c r="G4" s="85" t="s">
        <v>17</v>
      </c>
      <c r="H4" s="85"/>
      <c r="I4" s="84" t="s">
        <v>18</v>
      </c>
      <c r="J4" s="84" t="s">
        <v>47</v>
      </c>
      <c r="K4" s="84" t="s">
        <v>50</v>
      </c>
      <c r="L4" s="84" t="s">
        <v>21</v>
      </c>
      <c r="M4" s="84" t="s">
        <v>22</v>
      </c>
      <c r="N4" s="84" t="s">
        <v>23</v>
      </c>
      <c r="O4" s="85"/>
    </row>
    <row r="5" ht="30" customHeight="1" spans="1:15">
      <c r="A5" s="86">
        <v>1</v>
      </c>
      <c r="B5" s="87" t="s">
        <v>25</v>
      </c>
      <c r="C5" s="88" t="s">
        <v>74</v>
      </c>
      <c r="D5" s="87" t="s">
        <v>25</v>
      </c>
      <c r="E5" s="86">
        <v>0.24</v>
      </c>
      <c r="F5" s="86">
        <v>0</v>
      </c>
      <c r="G5" s="86">
        <f>E5+F5</f>
        <v>0.24</v>
      </c>
      <c r="H5" s="86">
        <v>0.21</v>
      </c>
      <c r="I5" s="86">
        <v>17.5</v>
      </c>
      <c r="J5" s="86">
        <v>19</v>
      </c>
      <c r="K5" s="86">
        <v>20</v>
      </c>
      <c r="L5" s="86">
        <v>30</v>
      </c>
      <c r="M5" s="86">
        <v>10</v>
      </c>
      <c r="N5" s="86">
        <f>M5+L5+K5+J5+I5</f>
        <v>96.5</v>
      </c>
      <c r="O5" s="86"/>
    </row>
    <row r="6" ht="30" customHeight="1" spans="1:15">
      <c r="A6" s="86">
        <v>2</v>
      </c>
      <c r="B6" s="87" t="s">
        <v>25</v>
      </c>
      <c r="C6" s="88" t="s">
        <v>75</v>
      </c>
      <c r="D6" s="87" t="s">
        <v>25</v>
      </c>
      <c r="E6" s="86">
        <v>23.76</v>
      </c>
      <c r="F6" s="86">
        <v>1.85</v>
      </c>
      <c r="G6" s="86">
        <f t="shared" ref="G6:G14" si="0">E6+F6</f>
        <v>25.61</v>
      </c>
      <c r="H6" s="86">
        <v>25.61</v>
      </c>
      <c r="I6" s="86">
        <v>20</v>
      </c>
      <c r="J6" s="86">
        <v>20</v>
      </c>
      <c r="K6" s="86">
        <v>20</v>
      </c>
      <c r="L6" s="86">
        <v>28</v>
      </c>
      <c r="M6" s="86">
        <v>10</v>
      </c>
      <c r="N6" s="86">
        <f t="shared" ref="N6:N14" si="1">M6+L6+K6+J6+I6</f>
        <v>98</v>
      </c>
      <c r="O6" s="86"/>
    </row>
    <row r="7" ht="30" customHeight="1" spans="1:15">
      <c r="A7" s="86">
        <v>3</v>
      </c>
      <c r="B7" s="87" t="s">
        <v>25</v>
      </c>
      <c r="C7" s="88" t="s">
        <v>76</v>
      </c>
      <c r="D7" s="87" t="s">
        <v>25</v>
      </c>
      <c r="E7" s="86">
        <v>2.72</v>
      </c>
      <c r="F7" s="86">
        <v>1.44</v>
      </c>
      <c r="G7" s="86">
        <f t="shared" si="0"/>
        <v>4.16</v>
      </c>
      <c r="H7" s="86">
        <v>4.16</v>
      </c>
      <c r="I7" s="86">
        <v>20</v>
      </c>
      <c r="J7" s="86">
        <v>20</v>
      </c>
      <c r="K7" s="86">
        <v>20</v>
      </c>
      <c r="L7" s="86">
        <v>30</v>
      </c>
      <c r="M7" s="86">
        <v>9</v>
      </c>
      <c r="N7" s="86">
        <f t="shared" si="1"/>
        <v>99</v>
      </c>
      <c r="O7" s="86"/>
    </row>
    <row r="8" ht="30" customHeight="1" spans="1:15">
      <c r="A8" s="86">
        <v>4</v>
      </c>
      <c r="B8" s="87" t="s">
        <v>25</v>
      </c>
      <c r="C8" s="88" t="s">
        <v>77</v>
      </c>
      <c r="D8" s="87" t="s">
        <v>25</v>
      </c>
      <c r="E8" s="86">
        <v>0</v>
      </c>
      <c r="F8" s="86">
        <v>2.11</v>
      </c>
      <c r="G8" s="86">
        <f t="shared" si="0"/>
        <v>2.11</v>
      </c>
      <c r="H8" s="86">
        <v>2.11</v>
      </c>
      <c r="I8" s="86">
        <v>20</v>
      </c>
      <c r="J8" s="86">
        <v>20</v>
      </c>
      <c r="K8" s="86">
        <v>19</v>
      </c>
      <c r="L8" s="86">
        <v>30</v>
      </c>
      <c r="M8" s="86">
        <v>10</v>
      </c>
      <c r="N8" s="86">
        <f t="shared" si="1"/>
        <v>99</v>
      </c>
      <c r="O8" s="86"/>
    </row>
    <row r="9" ht="30" customHeight="1" spans="1:15">
      <c r="A9" s="86">
        <v>5</v>
      </c>
      <c r="B9" s="87" t="s">
        <v>25</v>
      </c>
      <c r="C9" s="88" t="s">
        <v>78</v>
      </c>
      <c r="D9" s="87" t="s">
        <v>25</v>
      </c>
      <c r="E9" s="86">
        <v>21.84</v>
      </c>
      <c r="F9" s="86">
        <v>5.61</v>
      </c>
      <c r="G9" s="86">
        <f t="shared" si="0"/>
        <v>27.45</v>
      </c>
      <c r="H9" s="86">
        <v>25.17</v>
      </c>
      <c r="I9" s="86">
        <v>18.3</v>
      </c>
      <c r="J9" s="86">
        <v>20</v>
      </c>
      <c r="K9" s="86">
        <v>20</v>
      </c>
      <c r="L9" s="86">
        <v>29</v>
      </c>
      <c r="M9" s="86">
        <v>10</v>
      </c>
      <c r="N9" s="86">
        <f t="shared" si="1"/>
        <v>97.3</v>
      </c>
      <c r="O9" s="86"/>
    </row>
    <row r="10" ht="30" customHeight="1" spans="1:15">
      <c r="A10" s="86">
        <v>6</v>
      </c>
      <c r="B10" s="87" t="s">
        <v>25</v>
      </c>
      <c r="C10" s="88" t="s">
        <v>79</v>
      </c>
      <c r="D10" s="87" t="s">
        <v>25</v>
      </c>
      <c r="E10" s="86">
        <v>25.8</v>
      </c>
      <c r="F10" s="86">
        <v>-3.3</v>
      </c>
      <c r="G10" s="86">
        <f t="shared" si="0"/>
        <v>22.5</v>
      </c>
      <c r="H10" s="86">
        <v>22.5</v>
      </c>
      <c r="I10" s="86">
        <v>20</v>
      </c>
      <c r="J10" s="86">
        <v>18</v>
      </c>
      <c r="K10" s="86">
        <v>20</v>
      </c>
      <c r="L10" s="86">
        <v>30</v>
      </c>
      <c r="M10" s="86">
        <v>10</v>
      </c>
      <c r="N10" s="86">
        <f t="shared" si="1"/>
        <v>98</v>
      </c>
      <c r="O10" s="86"/>
    </row>
    <row r="11" ht="30" customHeight="1" spans="1:15">
      <c r="A11" s="86">
        <v>7</v>
      </c>
      <c r="B11" s="87" t="s">
        <v>25</v>
      </c>
      <c r="C11" s="88" t="s">
        <v>80</v>
      </c>
      <c r="D11" s="87" t="s">
        <v>25</v>
      </c>
      <c r="E11" s="86">
        <v>3</v>
      </c>
      <c r="F11" s="86">
        <v>0</v>
      </c>
      <c r="G11" s="86">
        <f t="shared" si="0"/>
        <v>3</v>
      </c>
      <c r="H11" s="86">
        <v>0</v>
      </c>
      <c r="I11" s="86">
        <v>0</v>
      </c>
      <c r="J11" s="86">
        <v>15</v>
      </c>
      <c r="K11" s="86">
        <v>20</v>
      </c>
      <c r="L11" s="86">
        <v>30</v>
      </c>
      <c r="M11" s="86">
        <v>10</v>
      </c>
      <c r="N11" s="86">
        <f t="shared" si="1"/>
        <v>75</v>
      </c>
      <c r="O11" s="86" t="s">
        <v>81</v>
      </c>
    </row>
    <row r="12" ht="30" customHeight="1" spans="1:15">
      <c r="A12" s="86">
        <v>8</v>
      </c>
      <c r="B12" s="87" t="s">
        <v>25</v>
      </c>
      <c r="C12" s="88" t="s">
        <v>82</v>
      </c>
      <c r="D12" s="87" t="s">
        <v>25</v>
      </c>
      <c r="E12" s="86">
        <v>18</v>
      </c>
      <c r="F12" s="86">
        <v>0</v>
      </c>
      <c r="G12" s="86">
        <f t="shared" si="0"/>
        <v>18</v>
      </c>
      <c r="H12" s="86">
        <v>16.5</v>
      </c>
      <c r="I12" s="86">
        <v>18.3</v>
      </c>
      <c r="J12" s="86">
        <v>18</v>
      </c>
      <c r="K12" s="86">
        <v>20</v>
      </c>
      <c r="L12" s="86">
        <v>30</v>
      </c>
      <c r="M12" s="86">
        <v>10</v>
      </c>
      <c r="N12" s="86">
        <f t="shared" si="1"/>
        <v>96.3</v>
      </c>
      <c r="O12" s="86"/>
    </row>
    <row r="13" ht="30" customHeight="1" spans="1:15">
      <c r="A13" s="86">
        <v>9</v>
      </c>
      <c r="B13" s="87" t="s">
        <v>25</v>
      </c>
      <c r="C13" s="88" t="s">
        <v>83</v>
      </c>
      <c r="D13" s="87" t="s">
        <v>25</v>
      </c>
      <c r="E13" s="86">
        <v>12.53</v>
      </c>
      <c r="F13" s="86">
        <v>0</v>
      </c>
      <c r="G13" s="86">
        <f t="shared" si="0"/>
        <v>12.53</v>
      </c>
      <c r="H13" s="86">
        <v>12.37</v>
      </c>
      <c r="I13" s="86">
        <v>19.74</v>
      </c>
      <c r="J13" s="86">
        <v>19</v>
      </c>
      <c r="K13" s="86">
        <v>20</v>
      </c>
      <c r="L13" s="86">
        <v>29</v>
      </c>
      <c r="M13" s="86">
        <v>10</v>
      </c>
      <c r="N13" s="86">
        <f t="shared" si="1"/>
        <v>97.74</v>
      </c>
      <c r="O13" s="86"/>
    </row>
    <row r="14" ht="30" customHeight="1" spans="1:15">
      <c r="A14" s="86">
        <v>10</v>
      </c>
      <c r="B14" s="87" t="s">
        <v>25</v>
      </c>
      <c r="C14" s="88" t="s">
        <v>84</v>
      </c>
      <c r="D14" s="87" t="s">
        <v>25</v>
      </c>
      <c r="E14" s="86">
        <v>370.68</v>
      </c>
      <c r="F14" s="86">
        <v>6.89</v>
      </c>
      <c r="G14" s="86">
        <f t="shared" si="0"/>
        <v>377.57</v>
      </c>
      <c r="H14" s="86">
        <v>377.57</v>
      </c>
      <c r="I14" s="86">
        <v>20</v>
      </c>
      <c r="J14" s="86">
        <v>20</v>
      </c>
      <c r="K14" s="86">
        <v>20</v>
      </c>
      <c r="L14" s="86">
        <v>29</v>
      </c>
      <c r="M14" s="86">
        <v>10</v>
      </c>
      <c r="N14" s="86">
        <f t="shared" si="1"/>
        <v>99</v>
      </c>
      <c r="O14" s="86"/>
    </row>
    <row r="15" ht="30" customHeight="1" spans="1:15">
      <c r="A15" s="86"/>
      <c r="B15" s="86" t="s">
        <v>17</v>
      </c>
      <c r="C15" s="89"/>
      <c r="D15" s="86"/>
      <c r="E15" s="86">
        <v>478.58</v>
      </c>
      <c r="F15" s="86"/>
      <c r="G15" s="86">
        <v>493.16</v>
      </c>
      <c r="H15" s="86">
        <v>486.19</v>
      </c>
      <c r="I15" s="86"/>
      <c r="J15" s="86"/>
      <c r="K15" s="86"/>
      <c r="L15" s="86"/>
      <c r="M15" s="86"/>
      <c r="N15" s="86"/>
      <c r="O15" s="86"/>
    </row>
    <row r="16" spans="5:7">
      <c r="E16" s="90"/>
      <c r="F16" s="90"/>
      <c r="G16" s="90"/>
    </row>
    <row r="17" spans="5:7">
      <c r="E17" s="90"/>
      <c r="F17" s="90"/>
      <c r="G17" s="90"/>
    </row>
    <row r="18" spans="5:7">
      <c r="E18" s="90"/>
      <c r="F18" s="90"/>
      <c r="G18" s="90"/>
    </row>
  </sheetData>
  <mergeCells count="11"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ageMargins left="0.751388888888889" right="0.751388888888889" top="1" bottom="1" header="0.5" footer="0.5"/>
  <pageSetup paperSize="9" scale="8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25"/>
  <sheetViews>
    <sheetView workbookViewId="0">
      <selection activeCell="J22" sqref="J22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0.5" style="1" customWidth="1"/>
    <col min="9" max="16384" width="9" style="1"/>
  </cols>
  <sheetData>
    <row r="1" s="1" customFormat="1" ht="42.95" customHeight="1" spans="1:8">
      <c r="A1" s="39" t="s">
        <v>85</v>
      </c>
      <c r="B1" s="39"/>
      <c r="C1" s="39"/>
      <c r="D1" s="39"/>
      <c r="E1" s="39"/>
      <c r="F1" s="39"/>
      <c r="G1" s="39"/>
      <c r="H1" s="39"/>
    </row>
    <row r="2" s="1" customFormat="1" ht="21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8</v>
      </c>
      <c r="B3" s="5"/>
      <c r="C3" s="5" t="s">
        <v>74</v>
      </c>
      <c r="D3" s="5"/>
      <c r="E3" s="5"/>
      <c r="F3" s="5"/>
      <c r="G3" s="5"/>
      <c r="H3" s="5"/>
    </row>
    <row r="4" s="1" customFormat="1" ht="48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0" customHeight="1" spans="1:8">
      <c r="A9" s="9"/>
      <c r="B9" s="10"/>
      <c r="C9" s="5" t="s">
        <v>95</v>
      </c>
      <c r="D9" s="5">
        <v>0.24</v>
      </c>
      <c r="E9" s="5">
        <v>0.21</v>
      </c>
      <c r="F9" s="54">
        <f>E9/D9</f>
        <v>0.875</v>
      </c>
      <c r="G9" s="5">
        <f>F9*20</f>
        <v>17.5</v>
      </c>
      <c r="H9" s="5"/>
    </row>
    <row r="10" s="1" customFormat="1" ht="30" customHeight="1" spans="1:8">
      <c r="A10" s="17" t="s">
        <v>96</v>
      </c>
      <c r="B10" s="5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30" customHeight="1" spans="1:8">
      <c r="A11" s="55"/>
      <c r="B11" s="17" t="s">
        <v>19</v>
      </c>
      <c r="C11" s="17" t="s">
        <v>48</v>
      </c>
      <c r="D11" s="7" t="s">
        <v>97</v>
      </c>
      <c r="E11" s="8"/>
      <c r="F11" s="17">
        <v>0.24</v>
      </c>
      <c r="G11" s="17">
        <v>0.21</v>
      </c>
      <c r="H11" s="17">
        <v>19</v>
      </c>
    </row>
    <row r="12" s="1" customFormat="1" ht="30" customHeight="1" spans="1:8">
      <c r="A12" s="55"/>
      <c r="B12" s="13"/>
      <c r="C12" s="13"/>
      <c r="D12" s="55"/>
      <c r="E12" s="60"/>
      <c r="F12" s="13"/>
      <c r="G12" s="13"/>
      <c r="H12" s="13"/>
    </row>
    <row r="13" s="1" customFormat="1" ht="2" customHeight="1" spans="1:8">
      <c r="A13" s="55"/>
      <c r="B13" s="14"/>
      <c r="C13" s="14"/>
      <c r="D13" s="9"/>
      <c r="E13" s="10"/>
      <c r="F13" s="14"/>
      <c r="G13" s="14"/>
      <c r="H13" s="14"/>
    </row>
    <row r="14" s="1" customFormat="1" ht="30" customHeight="1" spans="1:8">
      <c r="A14" s="55"/>
      <c r="B14" s="5" t="s">
        <v>20</v>
      </c>
      <c r="C14" s="5" t="s">
        <v>51</v>
      </c>
      <c r="D14" s="5" t="s">
        <v>98</v>
      </c>
      <c r="E14" s="5"/>
      <c r="F14" s="56">
        <v>12</v>
      </c>
      <c r="G14" s="56">
        <v>12</v>
      </c>
      <c r="H14" s="56">
        <v>10</v>
      </c>
    </row>
    <row r="15" s="1" customFormat="1" ht="17" customHeight="1" spans="1:8">
      <c r="A15" s="55"/>
      <c r="B15" s="5"/>
      <c r="C15" s="17" t="s">
        <v>53</v>
      </c>
      <c r="D15" s="7" t="s">
        <v>99</v>
      </c>
      <c r="E15" s="8"/>
      <c r="F15" s="70" t="s">
        <v>100</v>
      </c>
      <c r="G15" s="70" t="s">
        <v>100</v>
      </c>
      <c r="H15" s="70">
        <v>10</v>
      </c>
    </row>
    <row r="16" s="1" customFormat="1" ht="20" customHeight="1" spans="1:8">
      <c r="A16" s="55"/>
      <c r="B16" s="5"/>
      <c r="C16" s="14"/>
      <c r="D16" s="9"/>
      <c r="E16" s="10"/>
      <c r="F16" s="71"/>
      <c r="G16" s="71"/>
      <c r="H16" s="71"/>
    </row>
    <row r="17" s="1" customFormat="1" ht="19" customHeight="1" spans="1:8">
      <c r="A17" s="55"/>
      <c r="B17" s="5" t="s">
        <v>21</v>
      </c>
      <c r="C17" s="5" t="s">
        <v>56</v>
      </c>
      <c r="D17" s="7" t="s">
        <v>101</v>
      </c>
      <c r="E17" s="8"/>
      <c r="F17" s="72" t="s">
        <v>102</v>
      </c>
      <c r="G17" s="72" t="s">
        <v>102</v>
      </c>
      <c r="H17" s="70">
        <v>30</v>
      </c>
    </row>
    <row r="18" s="1" customFormat="1" ht="27" customHeight="1" spans="1:8">
      <c r="A18" s="55"/>
      <c r="B18" s="5"/>
      <c r="C18" s="5"/>
      <c r="D18" s="55"/>
      <c r="E18" s="60"/>
      <c r="F18" s="73"/>
      <c r="G18" s="73"/>
      <c r="H18" s="74"/>
    </row>
    <row r="19" s="1" customFormat="1" ht="30" hidden="1" customHeight="1" spans="1:8">
      <c r="A19" s="55"/>
      <c r="B19" s="5"/>
      <c r="C19" s="5"/>
      <c r="D19" s="9"/>
      <c r="E19" s="10"/>
      <c r="F19" s="75"/>
      <c r="G19" s="75"/>
      <c r="H19" s="71"/>
    </row>
    <row r="20" s="1" customFormat="1" ht="31" customHeight="1" spans="1:8">
      <c r="A20" s="55"/>
      <c r="B20" s="5" t="s">
        <v>103</v>
      </c>
      <c r="C20" s="76" t="s">
        <v>104</v>
      </c>
      <c r="D20" s="5" t="s">
        <v>105</v>
      </c>
      <c r="E20" s="5"/>
      <c r="F20" s="56" t="s">
        <v>106</v>
      </c>
      <c r="G20" s="56" t="s">
        <v>106</v>
      </c>
      <c r="H20" s="56">
        <v>10</v>
      </c>
    </row>
    <row r="21" s="1" customFormat="1" ht="30" customHeight="1" spans="1:8">
      <c r="A21" s="5" t="s">
        <v>64</v>
      </c>
      <c r="B21" s="5">
        <f>H20+H17+H15+H14+H11+G9</f>
        <v>96.5</v>
      </c>
      <c r="C21" s="5"/>
      <c r="D21" s="5"/>
      <c r="E21" s="5"/>
      <c r="F21" s="5"/>
      <c r="G21" s="5"/>
      <c r="H21" s="5"/>
    </row>
    <row r="22" s="1" customFormat="1" ht="156" customHeight="1" spans="1:8">
      <c r="A22" s="5" t="s">
        <v>65</v>
      </c>
      <c r="B22" s="5"/>
      <c r="C22" s="6" t="s">
        <v>66</v>
      </c>
      <c r="D22" s="6"/>
      <c r="E22" s="6"/>
      <c r="F22" s="6"/>
      <c r="G22" s="6"/>
      <c r="H22" s="6"/>
    </row>
    <row r="23" s="1" customFormat="1" ht="164" customHeight="1" spans="1:8">
      <c r="A23" s="5" t="s">
        <v>67</v>
      </c>
      <c r="B23" s="5"/>
      <c r="C23" s="6" t="s">
        <v>66</v>
      </c>
      <c r="D23" s="6"/>
      <c r="E23" s="6"/>
      <c r="F23" s="6"/>
      <c r="G23" s="6"/>
      <c r="H23" s="6"/>
    </row>
    <row r="24" s="1" customFormat="1" ht="180" customHeight="1" spans="1:8">
      <c r="A24" s="5" t="s">
        <v>68</v>
      </c>
      <c r="B24" s="5"/>
      <c r="C24" s="5" t="s">
        <v>69</v>
      </c>
      <c r="D24" s="5"/>
      <c r="E24" s="5"/>
      <c r="F24" s="5"/>
      <c r="G24" s="5"/>
      <c r="H24" s="5"/>
    </row>
    <row r="25" s="1" customFormat="1" ht="134.1" customHeight="1" spans="1:8">
      <c r="A25" s="21" t="s">
        <v>70</v>
      </c>
      <c r="B25" s="22"/>
      <c r="C25" s="22"/>
      <c r="D25" s="22"/>
      <c r="E25" s="22"/>
      <c r="F25" s="22"/>
      <c r="G25" s="22"/>
      <c r="H25" s="22"/>
    </row>
  </sheetData>
  <mergeCells count="46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4:E14"/>
    <mergeCell ref="D20:E20"/>
    <mergeCell ref="B21:H21"/>
    <mergeCell ref="A22:B22"/>
    <mergeCell ref="C22:H22"/>
    <mergeCell ref="A23:B23"/>
    <mergeCell ref="C23:H23"/>
    <mergeCell ref="A24:B24"/>
    <mergeCell ref="C24:H24"/>
    <mergeCell ref="A25:H25"/>
    <mergeCell ref="A10:A20"/>
    <mergeCell ref="B11:B13"/>
    <mergeCell ref="B14:B16"/>
    <mergeCell ref="B17:B19"/>
    <mergeCell ref="C11:C13"/>
    <mergeCell ref="C15:C16"/>
    <mergeCell ref="C17:C19"/>
    <mergeCell ref="F11:F13"/>
    <mergeCell ref="F15:F16"/>
    <mergeCell ref="F17:F19"/>
    <mergeCell ref="G11:G13"/>
    <mergeCell ref="G15:G16"/>
    <mergeCell ref="G17:G19"/>
    <mergeCell ref="H11:H13"/>
    <mergeCell ref="H15:H16"/>
    <mergeCell ref="H17:H19"/>
    <mergeCell ref="A8:B9"/>
    <mergeCell ref="D11:E13"/>
    <mergeCell ref="D15:E16"/>
    <mergeCell ref="D17:E1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0"/>
  <sheetViews>
    <sheetView topLeftCell="A3" workbookViewId="0">
      <selection activeCell="I15" sqref="I15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3" t="s">
        <v>107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108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8</v>
      </c>
      <c r="B3" s="5"/>
      <c r="C3" s="5" t="s">
        <v>75</v>
      </c>
      <c r="D3" s="5"/>
      <c r="E3" s="5"/>
      <c r="F3" s="5"/>
      <c r="G3" s="5"/>
      <c r="H3" s="5"/>
    </row>
    <row r="4" s="1" customFormat="1" ht="36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6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6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6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6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6" customHeight="1" spans="1:8">
      <c r="A9" s="9"/>
      <c r="B9" s="10"/>
      <c r="C9" s="5" t="s">
        <v>95</v>
      </c>
      <c r="D9" s="5">
        <v>25.61</v>
      </c>
      <c r="E9" s="5">
        <v>25.61</v>
      </c>
      <c r="F9" s="11">
        <f>E9/D9</f>
        <v>1</v>
      </c>
      <c r="G9" s="23">
        <f>F9*20</f>
        <v>20</v>
      </c>
      <c r="H9" s="23"/>
    </row>
    <row r="10" s="1" customFormat="1" ht="36" customHeight="1" spans="1:8">
      <c r="A10" s="13" t="s">
        <v>109</v>
      </c>
      <c r="B10" s="14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36" customHeight="1" spans="1:8">
      <c r="A11" s="13"/>
      <c r="B11" s="13" t="s">
        <v>47</v>
      </c>
      <c r="C11" s="5" t="s">
        <v>48</v>
      </c>
      <c r="D11" s="5" t="s">
        <v>110</v>
      </c>
      <c r="E11" s="5"/>
      <c r="F11" s="5" t="s">
        <v>111</v>
      </c>
      <c r="G11" s="5" t="s">
        <v>111</v>
      </c>
      <c r="H11" s="5">
        <v>20</v>
      </c>
    </row>
    <row r="12" s="1" customFormat="1" ht="36" customHeight="1" spans="1:8">
      <c r="A12" s="13"/>
      <c r="B12" s="17" t="s">
        <v>112</v>
      </c>
      <c r="C12" s="18" t="s">
        <v>51</v>
      </c>
      <c r="D12" s="5" t="s">
        <v>113</v>
      </c>
      <c r="E12" s="5"/>
      <c r="F12" s="5">
        <v>36</v>
      </c>
      <c r="G12" s="5">
        <v>36</v>
      </c>
      <c r="H12" s="5">
        <v>10</v>
      </c>
    </row>
    <row r="13" s="1" customFormat="1" ht="36" customHeight="1" spans="1:8">
      <c r="A13" s="13"/>
      <c r="B13" s="13"/>
      <c r="C13" s="65" t="s">
        <v>53</v>
      </c>
      <c r="D13" s="15" t="s">
        <v>114</v>
      </c>
      <c r="E13" s="16"/>
      <c r="F13" s="20">
        <v>1</v>
      </c>
      <c r="G13" s="20">
        <v>1</v>
      </c>
      <c r="H13" s="5">
        <v>10</v>
      </c>
    </row>
    <row r="14" s="1" customFormat="1" ht="36" customHeight="1" spans="1:8">
      <c r="A14" s="13"/>
      <c r="B14" s="17" t="s">
        <v>21</v>
      </c>
      <c r="C14" s="5" t="s">
        <v>56</v>
      </c>
      <c r="D14" s="5" t="s">
        <v>115</v>
      </c>
      <c r="E14" s="5"/>
      <c r="F14" s="5" t="s">
        <v>116</v>
      </c>
      <c r="G14" s="5" t="s">
        <v>116</v>
      </c>
      <c r="H14" s="5">
        <v>28</v>
      </c>
    </row>
    <row r="15" s="1" customFormat="1" ht="53" customHeight="1" spans="1:8">
      <c r="A15" s="13"/>
      <c r="B15" s="5" t="s">
        <v>103</v>
      </c>
      <c r="C15" s="5" t="s">
        <v>117</v>
      </c>
      <c r="D15" s="5" t="s">
        <v>118</v>
      </c>
      <c r="E15" s="5"/>
      <c r="F15" s="5" t="s">
        <v>119</v>
      </c>
      <c r="G15" s="5" t="s">
        <v>119</v>
      </c>
      <c r="H15" s="5">
        <v>10</v>
      </c>
    </row>
    <row r="16" s="1" customFormat="1" ht="36" customHeight="1" spans="1:8">
      <c r="A16" s="5" t="s">
        <v>64</v>
      </c>
      <c r="B16" s="23">
        <f>H15+H14+H11+H13+H12+G9</f>
        <v>98</v>
      </c>
      <c r="C16" s="23"/>
      <c r="D16" s="23"/>
      <c r="E16" s="23"/>
      <c r="F16" s="23"/>
      <c r="G16" s="23"/>
      <c r="H16" s="23"/>
    </row>
    <row r="17" s="1" customFormat="1" ht="177" customHeight="1" spans="1:8">
      <c r="A17" s="5" t="s">
        <v>65</v>
      </c>
      <c r="B17" s="5"/>
      <c r="C17" s="6" t="s">
        <v>66</v>
      </c>
      <c r="D17" s="6"/>
      <c r="E17" s="6"/>
      <c r="F17" s="6"/>
      <c r="G17" s="6"/>
      <c r="H17" s="6"/>
    </row>
    <row r="18" s="1" customFormat="1" ht="177" customHeight="1" spans="1:8">
      <c r="A18" s="5" t="s">
        <v>67</v>
      </c>
      <c r="B18" s="5"/>
      <c r="C18" s="6" t="s">
        <v>66</v>
      </c>
      <c r="D18" s="6"/>
      <c r="E18" s="6"/>
      <c r="F18" s="6"/>
      <c r="G18" s="6"/>
      <c r="H18" s="6"/>
    </row>
    <row r="19" s="1" customFormat="1" ht="177" customHeight="1" spans="1:8">
      <c r="A19" s="5" t="s">
        <v>68</v>
      </c>
      <c r="B19" s="5"/>
      <c r="C19" s="5" t="s">
        <v>120</v>
      </c>
      <c r="D19" s="5"/>
      <c r="E19" s="5"/>
      <c r="F19" s="5"/>
      <c r="G19" s="5"/>
      <c r="H19" s="5"/>
    </row>
    <row r="20" s="1" customFormat="1" ht="134.1" customHeight="1" spans="1:8">
      <c r="A20" s="21" t="s">
        <v>70</v>
      </c>
      <c r="B20" s="22"/>
      <c r="C20" s="22"/>
      <c r="D20" s="22"/>
      <c r="E20" s="22"/>
      <c r="F20" s="22"/>
      <c r="G20" s="22"/>
      <c r="H20" s="22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1"/>
  <sheetViews>
    <sheetView topLeftCell="A7" workbookViewId="0">
      <selection activeCell="D16" sqref="D16:E16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121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108</v>
      </c>
      <c r="B2" s="4"/>
      <c r="C2" s="4"/>
      <c r="D2" s="4"/>
      <c r="E2" s="4"/>
      <c r="F2" s="4"/>
      <c r="G2" s="4"/>
      <c r="H2" s="4"/>
    </row>
    <row r="3" s="1" customFormat="1" ht="31" customHeight="1" spans="1:8">
      <c r="A3" s="5" t="s">
        <v>8</v>
      </c>
      <c r="B3" s="5"/>
      <c r="C3" s="5" t="s">
        <v>122</v>
      </c>
      <c r="D3" s="5"/>
      <c r="E3" s="5"/>
      <c r="F3" s="5"/>
      <c r="G3" s="5"/>
      <c r="H3" s="5"/>
    </row>
    <row r="4" s="1" customFormat="1" ht="31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1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1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1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0" customHeight="1" spans="1:8">
      <c r="A9" s="9"/>
      <c r="B9" s="10"/>
      <c r="C9" s="5" t="s">
        <v>95</v>
      </c>
      <c r="D9" s="5">
        <v>4.16</v>
      </c>
      <c r="E9" s="5">
        <v>4.16</v>
      </c>
      <c r="F9" s="11">
        <f>E9/D9</f>
        <v>1</v>
      </c>
      <c r="G9" s="12">
        <f>F9*20</f>
        <v>20</v>
      </c>
      <c r="H9" s="12"/>
    </row>
    <row r="10" s="1" customFormat="1" ht="30" customHeight="1" spans="1:8">
      <c r="A10" s="13" t="s">
        <v>109</v>
      </c>
      <c r="B10" s="14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55" customHeight="1" spans="1:8">
      <c r="A11" s="13"/>
      <c r="B11" s="13" t="s">
        <v>47</v>
      </c>
      <c r="C11" s="5" t="s">
        <v>48</v>
      </c>
      <c r="D11" s="15" t="s">
        <v>123</v>
      </c>
      <c r="E11" s="16"/>
      <c r="F11" s="5" t="s">
        <v>124</v>
      </c>
      <c r="G11" s="5" t="s">
        <v>124</v>
      </c>
      <c r="H11" s="5">
        <v>20</v>
      </c>
    </row>
    <row r="12" s="1" customFormat="1" ht="55" customHeight="1" spans="1:8">
      <c r="A12" s="13"/>
      <c r="B12" s="17" t="s">
        <v>112</v>
      </c>
      <c r="C12" s="18" t="s">
        <v>51</v>
      </c>
      <c r="D12" s="5" t="s">
        <v>125</v>
      </c>
      <c r="E12" s="5"/>
      <c r="F12" s="5">
        <v>17</v>
      </c>
      <c r="G12" s="5">
        <v>17</v>
      </c>
      <c r="H12" s="5">
        <v>10</v>
      </c>
    </row>
    <row r="13" s="1" customFormat="1" ht="55" customHeight="1" spans="1:8">
      <c r="A13" s="13"/>
      <c r="B13" s="13"/>
      <c r="C13" s="17" t="s">
        <v>126</v>
      </c>
      <c r="D13" s="15" t="s">
        <v>127</v>
      </c>
      <c r="E13" s="16"/>
      <c r="F13" s="68">
        <v>1</v>
      </c>
      <c r="G13" s="20">
        <v>1</v>
      </c>
      <c r="H13" s="5">
        <v>10</v>
      </c>
    </row>
    <row r="14" s="1" customFormat="1" ht="55" customHeight="1" spans="1:8">
      <c r="A14" s="13"/>
      <c r="B14" s="17" t="s">
        <v>21</v>
      </c>
      <c r="C14" s="5" t="s">
        <v>128</v>
      </c>
      <c r="D14" s="5" t="s">
        <v>129</v>
      </c>
      <c r="E14" s="5"/>
      <c r="F14" s="69" t="s">
        <v>130</v>
      </c>
      <c r="G14" s="69" t="s">
        <v>130</v>
      </c>
      <c r="H14" s="5">
        <v>15</v>
      </c>
    </row>
    <row r="15" s="1" customFormat="1" ht="55" customHeight="1" spans="1:8">
      <c r="A15" s="13"/>
      <c r="B15" s="14"/>
      <c r="C15" s="5" t="s">
        <v>56</v>
      </c>
      <c r="D15" s="5" t="s">
        <v>131</v>
      </c>
      <c r="E15" s="5"/>
      <c r="F15" s="69" t="s">
        <v>130</v>
      </c>
      <c r="G15" s="69" t="s">
        <v>130</v>
      </c>
      <c r="H15" s="5">
        <v>15</v>
      </c>
    </row>
    <row r="16" s="1" customFormat="1" ht="55" customHeight="1" spans="1:8">
      <c r="A16" s="13"/>
      <c r="B16" s="5" t="s">
        <v>103</v>
      </c>
      <c r="C16" s="5" t="s">
        <v>117</v>
      </c>
      <c r="D16" s="5" t="s">
        <v>132</v>
      </c>
      <c r="E16" s="5"/>
      <c r="F16" s="5" t="s">
        <v>119</v>
      </c>
      <c r="G16" s="20">
        <v>0.95</v>
      </c>
      <c r="H16" s="5">
        <v>9</v>
      </c>
    </row>
    <row r="17" s="1" customFormat="1" ht="30" customHeight="1" spans="1:8">
      <c r="A17" s="5" t="s">
        <v>64</v>
      </c>
      <c r="B17" s="12">
        <f>H16+H15+H14+H11+H13+H12+G9</f>
        <v>99</v>
      </c>
      <c r="C17" s="12"/>
      <c r="D17" s="12"/>
      <c r="E17" s="12"/>
      <c r="F17" s="12"/>
      <c r="G17" s="12"/>
      <c r="H17" s="12"/>
    </row>
    <row r="18" s="1" customFormat="1" ht="179" customHeight="1" spans="1:8">
      <c r="A18" s="5" t="s">
        <v>65</v>
      </c>
      <c r="B18" s="5"/>
      <c r="C18" s="6" t="s">
        <v>66</v>
      </c>
      <c r="D18" s="6"/>
      <c r="E18" s="6"/>
      <c r="F18" s="6"/>
      <c r="G18" s="6"/>
      <c r="H18" s="6"/>
    </row>
    <row r="19" s="1" customFormat="1" ht="179" customHeight="1" spans="1:8">
      <c r="A19" s="5" t="s">
        <v>67</v>
      </c>
      <c r="B19" s="5"/>
      <c r="C19" s="6" t="s">
        <v>66</v>
      </c>
      <c r="D19" s="6"/>
      <c r="E19" s="6"/>
      <c r="F19" s="6"/>
      <c r="G19" s="6"/>
      <c r="H19" s="6"/>
    </row>
    <row r="20" s="1" customFormat="1" ht="202" customHeight="1" spans="1:8">
      <c r="A20" s="5" t="s">
        <v>68</v>
      </c>
      <c r="B20" s="5"/>
      <c r="C20" s="5" t="s">
        <v>120</v>
      </c>
      <c r="D20" s="5"/>
      <c r="E20" s="5"/>
      <c r="F20" s="5"/>
      <c r="G20" s="5"/>
      <c r="H20" s="5"/>
    </row>
    <row r="21" s="1" customFormat="1" ht="134.1" customHeight="1" spans="1:8">
      <c r="A21" s="21" t="s">
        <v>70</v>
      </c>
      <c r="B21" s="22"/>
      <c r="C21" s="22"/>
      <c r="D21" s="22"/>
      <c r="E21" s="22"/>
      <c r="F21" s="22"/>
      <c r="G21" s="22"/>
      <c r="H21" s="22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0"/>
  <sheetViews>
    <sheetView topLeftCell="A3" workbookViewId="0">
      <selection activeCell="C5" sqref="C5:H5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8" customHeight="1" spans="1:8">
      <c r="A1" s="2" t="s">
        <v>133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108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8</v>
      </c>
      <c r="B3" s="5"/>
      <c r="C3" s="5" t="s">
        <v>134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0" customHeight="1" spans="1:8">
      <c r="A9" s="9"/>
      <c r="B9" s="10"/>
      <c r="C9" s="5" t="s">
        <v>95</v>
      </c>
      <c r="D9" s="5">
        <v>2.11</v>
      </c>
      <c r="E9" s="5">
        <v>2.11</v>
      </c>
      <c r="F9" s="11">
        <f>E9/D9</f>
        <v>1</v>
      </c>
      <c r="G9" s="23">
        <f>F9*20</f>
        <v>20</v>
      </c>
      <c r="H9" s="23"/>
    </row>
    <row r="10" s="1" customFormat="1" ht="51" customHeight="1" spans="1:8">
      <c r="A10" s="13" t="s">
        <v>109</v>
      </c>
      <c r="B10" s="14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41" customHeight="1" spans="1:8">
      <c r="A11" s="13"/>
      <c r="B11" s="13" t="s">
        <v>47</v>
      </c>
      <c r="C11" s="5" t="s">
        <v>48</v>
      </c>
      <c r="D11" s="5" t="s">
        <v>135</v>
      </c>
      <c r="E11" s="5"/>
      <c r="F11" s="5" t="s">
        <v>136</v>
      </c>
      <c r="G11" s="5" t="s">
        <v>136</v>
      </c>
      <c r="H11" s="5">
        <v>20</v>
      </c>
    </row>
    <row r="12" s="1" customFormat="1" ht="31" customHeight="1" spans="1:8">
      <c r="A12" s="13"/>
      <c r="B12" s="17" t="s">
        <v>112</v>
      </c>
      <c r="C12" s="18" t="s">
        <v>51</v>
      </c>
      <c r="D12" s="56" t="s">
        <v>137</v>
      </c>
      <c r="E12" s="56"/>
      <c r="F12" s="64" t="s">
        <v>138</v>
      </c>
      <c r="G12" s="64" t="s">
        <v>138</v>
      </c>
      <c r="H12" s="5">
        <v>9</v>
      </c>
    </row>
    <row r="13" s="1" customFormat="1" ht="31" customHeight="1" spans="1:8">
      <c r="A13" s="13"/>
      <c r="B13" s="13"/>
      <c r="C13" s="65" t="s">
        <v>53</v>
      </c>
      <c r="D13" s="66" t="s">
        <v>139</v>
      </c>
      <c r="E13" s="67"/>
      <c r="F13" s="20" t="s">
        <v>102</v>
      </c>
      <c r="G13" s="20" t="s">
        <v>102</v>
      </c>
      <c r="H13" s="5">
        <v>10</v>
      </c>
    </row>
    <row r="14" s="1" customFormat="1" ht="41" customHeight="1" spans="1:8">
      <c r="A14" s="13"/>
      <c r="B14" s="17" t="s">
        <v>21</v>
      </c>
      <c r="C14" s="5" t="s">
        <v>56</v>
      </c>
      <c r="D14" s="56" t="s">
        <v>140</v>
      </c>
      <c r="E14" s="56"/>
      <c r="F14" s="5" t="s">
        <v>141</v>
      </c>
      <c r="G14" s="5" t="s">
        <v>141</v>
      </c>
      <c r="H14" s="5">
        <v>30</v>
      </c>
    </row>
    <row r="15" s="1" customFormat="1" ht="53" customHeight="1" spans="1:8">
      <c r="A15" s="13"/>
      <c r="B15" s="5" t="s">
        <v>103</v>
      </c>
      <c r="C15" s="5" t="s">
        <v>117</v>
      </c>
      <c r="D15" s="5" t="s">
        <v>142</v>
      </c>
      <c r="E15" s="5"/>
      <c r="F15" s="5" t="s">
        <v>119</v>
      </c>
      <c r="G15" s="5" t="s">
        <v>119</v>
      </c>
      <c r="H15" s="5">
        <v>10</v>
      </c>
    </row>
    <row r="16" s="1" customFormat="1" ht="30" customHeight="1" spans="1:8">
      <c r="A16" s="5" t="s">
        <v>64</v>
      </c>
      <c r="B16" s="23">
        <f>H15+H14+H11+H13+H12+G9</f>
        <v>99</v>
      </c>
      <c r="C16" s="23"/>
      <c r="D16" s="23"/>
      <c r="E16" s="23"/>
      <c r="F16" s="23"/>
      <c r="G16" s="23"/>
      <c r="H16" s="23"/>
    </row>
    <row r="17" s="1" customFormat="1" ht="150" customHeight="1" spans="1:8">
      <c r="A17" s="5" t="s">
        <v>65</v>
      </c>
      <c r="B17" s="5"/>
      <c r="C17" s="6" t="s">
        <v>66</v>
      </c>
      <c r="D17" s="6"/>
      <c r="E17" s="6"/>
      <c r="F17" s="6"/>
      <c r="G17" s="6"/>
      <c r="H17" s="6"/>
    </row>
    <row r="18" s="1" customFormat="1" ht="153" customHeight="1" spans="1:8">
      <c r="A18" s="5" t="s">
        <v>67</v>
      </c>
      <c r="B18" s="5"/>
      <c r="C18" s="6" t="s">
        <v>66</v>
      </c>
      <c r="D18" s="6"/>
      <c r="E18" s="6"/>
      <c r="F18" s="6"/>
      <c r="G18" s="6"/>
      <c r="H18" s="6"/>
    </row>
    <row r="19" s="1" customFormat="1" ht="240" customHeight="1" spans="1:8">
      <c r="A19" s="5" t="s">
        <v>68</v>
      </c>
      <c r="B19" s="5"/>
      <c r="C19" s="5" t="s">
        <v>120</v>
      </c>
      <c r="D19" s="5"/>
      <c r="E19" s="5"/>
      <c r="F19" s="5"/>
      <c r="G19" s="5"/>
      <c r="H19" s="5"/>
    </row>
    <row r="20" s="1" customFormat="1" ht="134.1" customHeight="1" spans="1:8">
      <c r="A20" s="21" t="s">
        <v>70</v>
      </c>
      <c r="B20" s="22"/>
      <c r="C20" s="22"/>
      <c r="D20" s="22"/>
      <c r="E20" s="22"/>
      <c r="F20" s="22"/>
      <c r="G20" s="22"/>
      <c r="H20" s="22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1"/>
  <sheetViews>
    <sheetView topLeftCell="A8" workbookViewId="0">
      <selection activeCell="I16" sqref="I16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143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108</v>
      </c>
      <c r="B2" s="4"/>
      <c r="C2" s="4"/>
      <c r="D2" s="4"/>
      <c r="E2" s="4"/>
      <c r="F2" s="4"/>
      <c r="G2" s="4"/>
      <c r="H2" s="4"/>
    </row>
    <row r="3" s="1" customFormat="1" ht="31" customHeight="1" spans="1:8">
      <c r="A3" s="5" t="s">
        <v>8</v>
      </c>
      <c r="B3" s="5"/>
      <c r="C3" s="5" t="s">
        <v>78</v>
      </c>
      <c r="D3" s="5"/>
      <c r="E3" s="5"/>
      <c r="F3" s="5"/>
      <c r="G3" s="5"/>
      <c r="H3" s="5"/>
    </row>
    <row r="4" s="1" customFormat="1" ht="31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1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1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1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0" customHeight="1" spans="1:8">
      <c r="A9" s="9"/>
      <c r="B9" s="10"/>
      <c r="C9" s="5" t="s">
        <v>95</v>
      </c>
      <c r="D9" s="5">
        <v>27.45</v>
      </c>
      <c r="E9" s="5">
        <v>25.17</v>
      </c>
      <c r="F9" s="11">
        <f>E9/D9</f>
        <v>0.916939890710383</v>
      </c>
      <c r="G9" s="12">
        <f>F9*20</f>
        <v>18.3387978142077</v>
      </c>
      <c r="H9" s="12"/>
    </row>
    <row r="10" s="1" customFormat="1" ht="30" customHeight="1" spans="1:8">
      <c r="A10" s="13" t="s">
        <v>109</v>
      </c>
      <c r="B10" s="14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55" customHeight="1" spans="1:8">
      <c r="A11" s="13"/>
      <c r="B11" s="13" t="s">
        <v>47</v>
      </c>
      <c r="C11" s="5" t="s">
        <v>48</v>
      </c>
      <c r="D11" s="15" t="s">
        <v>144</v>
      </c>
      <c r="E11" s="16"/>
      <c r="F11" s="5" t="s">
        <v>145</v>
      </c>
      <c r="G11" s="5" t="s">
        <v>145</v>
      </c>
      <c r="H11" s="5">
        <v>20</v>
      </c>
    </row>
    <row r="12" s="1" customFormat="1" ht="55" customHeight="1" spans="1:8">
      <c r="A12" s="13"/>
      <c r="B12" s="17" t="s">
        <v>112</v>
      </c>
      <c r="C12" s="18" t="s">
        <v>51</v>
      </c>
      <c r="D12" s="5" t="s">
        <v>146</v>
      </c>
      <c r="E12" s="5"/>
      <c r="F12" s="5">
        <v>6</v>
      </c>
      <c r="G12" s="5">
        <v>6</v>
      </c>
      <c r="H12" s="5">
        <v>10</v>
      </c>
    </row>
    <row r="13" s="1" customFormat="1" ht="55" customHeight="1" spans="1:8">
      <c r="A13" s="13"/>
      <c r="B13" s="13"/>
      <c r="C13" s="17" t="s">
        <v>126</v>
      </c>
      <c r="D13" s="15" t="s">
        <v>147</v>
      </c>
      <c r="E13" s="16"/>
      <c r="F13" s="19" t="s">
        <v>136</v>
      </c>
      <c r="G13" s="5" t="s">
        <v>136</v>
      </c>
      <c r="H13" s="5">
        <v>10</v>
      </c>
    </row>
    <row r="14" s="1" customFormat="1" ht="55" customHeight="1" spans="1:8">
      <c r="A14" s="13"/>
      <c r="B14" s="17" t="s">
        <v>21</v>
      </c>
      <c r="C14" s="5" t="s">
        <v>56</v>
      </c>
      <c r="D14" s="5" t="s">
        <v>148</v>
      </c>
      <c r="E14" s="5"/>
      <c r="F14" s="5" t="s">
        <v>149</v>
      </c>
      <c r="G14" s="5" t="s">
        <v>149</v>
      </c>
      <c r="H14" s="5">
        <v>14</v>
      </c>
    </row>
    <row r="15" s="1" customFormat="1" ht="55" customHeight="1" spans="1:8">
      <c r="A15" s="13"/>
      <c r="B15" s="14"/>
      <c r="C15" s="5" t="s">
        <v>150</v>
      </c>
      <c r="D15" s="5" t="s">
        <v>151</v>
      </c>
      <c r="E15" s="5"/>
      <c r="F15" s="5" t="s">
        <v>152</v>
      </c>
      <c r="G15" s="5" t="s">
        <v>152</v>
      </c>
      <c r="H15" s="5">
        <v>15</v>
      </c>
    </row>
    <row r="16" s="1" customFormat="1" ht="55" customHeight="1" spans="1:8">
      <c r="A16" s="13"/>
      <c r="B16" s="5" t="s">
        <v>103</v>
      </c>
      <c r="C16" s="5" t="s">
        <v>117</v>
      </c>
      <c r="D16" s="5" t="s">
        <v>153</v>
      </c>
      <c r="E16" s="5"/>
      <c r="F16" s="5" t="s">
        <v>119</v>
      </c>
      <c r="G16" s="5" t="s">
        <v>119</v>
      </c>
      <c r="H16" s="5">
        <v>10</v>
      </c>
    </row>
    <row r="17" s="1" customFormat="1" ht="30" customHeight="1" spans="1:8">
      <c r="A17" s="5" t="s">
        <v>64</v>
      </c>
      <c r="B17" s="12">
        <f>H16+H15+H14+H11+H13+H12+G9</f>
        <v>97.3387978142077</v>
      </c>
      <c r="C17" s="12"/>
      <c r="D17" s="12"/>
      <c r="E17" s="12"/>
      <c r="F17" s="12"/>
      <c r="G17" s="12"/>
      <c r="H17" s="12"/>
    </row>
    <row r="18" s="1" customFormat="1" ht="179" customHeight="1" spans="1:8">
      <c r="A18" s="5" t="s">
        <v>65</v>
      </c>
      <c r="B18" s="5"/>
      <c r="C18" s="6" t="s">
        <v>66</v>
      </c>
      <c r="D18" s="6"/>
      <c r="E18" s="6"/>
      <c r="F18" s="6"/>
      <c r="G18" s="6"/>
      <c r="H18" s="6"/>
    </row>
    <row r="19" s="1" customFormat="1" ht="179" customHeight="1" spans="1:8">
      <c r="A19" s="5" t="s">
        <v>67</v>
      </c>
      <c r="B19" s="5"/>
      <c r="C19" s="6" t="s">
        <v>66</v>
      </c>
      <c r="D19" s="6"/>
      <c r="E19" s="6"/>
      <c r="F19" s="6"/>
      <c r="G19" s="6"/>
      <c r="H19" s="6"/>
    </row>
    <row r="20" s="1" customFormat="1" ht="202" customHeight="1" spans="1:8">
      <c r="A20" s="5" t="s">
        <v>68</v>
      </c>
      <c r="B20" s="5"/>
      <c r="C20" s="5" t="s">
        <v>120</v>
      </c>
      <c r="D20" s="5"/>
      <c r="E20" s="5"/>
      <c r="F20" s="5"/>
      <c r="G20" s="5"/>
      <c r="H20" s="5"/>
    </row>
    <row r="21" s="1" customFormat="1" ht="134.1" customHeight="1" spans="1:8">
      <c r="A21" s="21" t="s">
        <v>70</v>
      </c>
      <c r="B21" s="22"/>
      <c r="C21" s="22"/>
      <c r="D21" s="22"/>
      <c r="E21" s="22"/>
      <c r="F21" s="22"/>
      <c r="G21" s="22"/>
      <c r="H21" s="22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4"/>
  <sheetViews>
    <sheetView workbookViewId="0">
      <selection activeCell="I19" sqref="I19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154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108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8</v>
      </c>
      <c r="B3" s="5"/>
      <c r="C3" s="5" t="s">
        <v>79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0" customHeight="1" spans="1:8">
      <c r="A9" s="9"/>
      <c r="B9" s="10"/>
      <c r="C9" s="5" t="s">
        <v>95</v>
      </c>
      <c r="D9" s="5">
        <v>22.5</v>
      </c>
      <c r="E9" s="5">
        <v>22.5</v>
      </c>
      <c r="F9" s="11">
        <f>E9/D9</f>
        <v>1</v>
      </c>
      <c r="G9" s="23">
        <f>F9*20</f>
        <v>20</v>
      </c>
      <c r="H9" s="23"/>
    </row>
    <row r="10" s="1" customFormat="1" ht="26" customHeight="1" spans="1:8">
      <c r="A10" s="13" t="s">
        <v>109</v>
      </c>
      <c r="B10" s="14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26" customHeight="1" spans="1:8">
      <c r="A11" s="13"/>
      <c r="B11" s="13" t="s">
        <v>47</v>
      </c>
      <c r="C11" s="17" t="s">
        <v>48</v>
      </c>
      <c r="D11" s="7" t="s">
        <v>155</v>
      </c>
      <c r="E11" s="8"/>
      <c r="F11" s="17" t="s">
        <v>156</v>
      </c>
      <c r="G11" s="59" t="s">
        <v>156</v>
      </c>
      <c r="H11" s="17">
        <v>18</v>
      </c>
    </row>
    <row r="12" s="1" customFormat="1" ht="26" customHeight="1" spans="1:8">
      <c r="A12" s="13"/>
      <c r="B12" s="13"/>
      <c r="C12" s="13"/>
      <c r="D12" s="55"/>
      <c r="E12" s="60"/>
      <c r="F12" s="13"/>
      <c r="G12" s="61"/>
      <c r="H12" s="13"/>
    </row>
    <row r="13" s="1" customFormat="1" ht="26" customHeight="1" spans="1:8">
      <c r="A13" s="13"/>
      <c r="B13" s="13"/>
      <c r="C13" s="13"/>
      <c r="D13" s="9"/>
      <c r="E13" s="10"/>
      <c r="F13" s="14"/>
      <c r="G13" s="62"/>
      <c r="H13" s="14"/>
    </row>
    <row r="14" s="1" customFormat="1" ht="25" customHeight="1" spans="1:8">
      <c r="A14" s="13"/>
      <c r="B14" s="17" t="s">
        <v>112</v>
      </c>
      <c r="C14" s="63" t="s">
        <v>51</v>
      </c>
      <c r="D14" s="5" t="s">
        <v>157</v>
      </c>
      <c r="E14" s="5"/>
      <c r="F14" s="5">
        <v>713</v>
      </c>
      <c r="G14" s="5">
        <v>713</v>
      </c>
      <c r="H14" s="5">
        <v>10</v>
      </c>
    </row>
    <row r="15" s="1" customFormat="1" ht="25" customHeight="1" spans="1:8">
      <c r="A15" s="13"/>
      <c r="B15" s="13"/>
      <c r="C15" s="63" t="s">
        <v>126</v>
      </c>
      <c r="D15" s="15" t="s">
        <v>158</v>
      </c>
      <c r="E15" s="16"/>
      <c r="F15" s="64" t="s">
        <v>61</v>
      </c>
      <c r="G15" s="64" t="s">
        <v>61</v>
      </c>
      <c r="H15" s="5">
        <v>10</v>
      </c>
    </row>
    <row r="16" s="1" customFormat="1" ht="23" customHeight="1" spans="1:8">
      <c r="A16" s="13"/>
      <c r="B16" s="17" t="s">
        <v>21</v>
      </c>
      <c r="C16" s="17" t="s">
        <v>56</v>
      </c>
      <c r="D16" s="5" t="s">
        <v>159</v>
      </c>
      <c r="E16" s="5"/>
      <c r="F16" s="5" t="s">
        <v>100</v>
      </c>
      <c r="G16" s="5" t="s">
        <v>100</v>
      </c>
      <c r="H16" s="5">
        <v>15</v>
      </c>
    </row>
    <row r="17" s="1" customFormat="1" ht="23" customHeight="1" spans="1:8">
      <c r="A17" s="13"/>
      <c r="B17" s="13"/>
      <c r="C17" s="14"/>
      <c r="D17" s="15" t="s">
        <v>160</v>
      </c>
      <c r="E17" s="16"/>
      <c r="F17" s="5" t="s">
        <v>116</v>
      </c>
      <c r="G17" s="5" t="s">
        <v>116</v>
      </c>
      <c r="H17" s="5">
        <v>15</v>
      </c>
    </row>
    <row r="18" s="1" customFormat="1" ht="26" customHeight="1" spans="1:8">
      <c r="A18" s="13"/>
      <c r="B18" s="13"/>
      <c r="C18" s="14"/>
      <c r="D18" s="15"/>
      <c r="E18" s="16"/>
      <c r="F18" s="5"/>
      <c r="G18" s="5"/>
      <c r="H18" s="5"/>
    </row>
    <row r="19" s="1" customFormat="1" ht="39" customHeight="1" spans="1:8">
      <c r="A19" s="13"/>
      <c r="B19" s="5" t="s">
        <v>103</v>
      </c>
      <c r="C19" s="5" t="s">
        <v>117</v>
      </c>
      <c r="D19" s="5" t="s">
        <v>161</v>
      </c>
      <c r="E19" s="5"/>
      <c r="F19" s="5" t="s">
        <v>119</v>
      </c>
      <c r="G19" s="5" t="s">
        <v>119</v>
      </c>
      <c r="H19" s="5">
        <v>10</v>
      </c>
    </row>
    <row r="20" s="1" customFormat="1" ht="30" customHeight="1" spans="1:8">
      <c r="A20" s="5" t="s">
        <v>64</v>
      </c>
      <c r="B20" s="23">
        <f>H19+H18+H17+H16+H11+H12+H13+H15+H14+G9</f>
        <v>98</v>
      </c>
      <c r="C20" s="23"/>
      <c r="D20" s="23"/>
      <c r="E20" s="23"/>
      <c r="F20" s="23"/>
      <c r="G20" s="23"/>
      <c r="H20" s="23"/>
    </row>
    <row r="21" s="1" customFormat="1" ht="155" customHeight="1" spans="1:8">
      <c r="A21" s="5" t="s">
        <v>65</v>
      </c>
      <c r="B21" s="5"/>
      <c r="C21" s="6" t="s">
        <v>66</v>
      </c>
      <c r="D21" s="6"/>
      <c r="E21" s="6"/>
      <c r="F21" s="6"/>
      <c r="G21" s="6"/>
      <c r="H21" s="6"/>
    </row>
    <row r="22" s="1" customFormat="1" ht="155" customHeight="1" spans="1:8">
      <c r="A22" s="5" t="s">
        <v>67</v>
      </c>
      <c r="B22" s="5"/>
      <c r="C22" s="6" t="s">
        <v>66</v>
      </c>
      <c r="D22" s="6"/>
      <c r="E22" s="6"/>
      <c r="F22" s="6"/>
      <c r="G22" s="6"/>
      <c r="H22" s="6"/>
    </row>
    <row r="23" s="1" customFormat="1" ht="155" customHeight="1" spans="1:8">
      <c r="A23" s="5" t="s">
        <v>68</v>
      </c>
      <c r="B23" s="5"/>
      <c r="C23" s="5" t="s">
        <v>120</v>
      </c>
      <c r="D23" s="5"/>
      <c r="E23" s="5"/>
      <c r="F23" s="5"/>
      <c r="G23" s="5"/>
      <c r="H23" s="5"/>
    </row>
    <row r="24" s="1" customFormat="1" ht="134.1" customHeight="1" spans="1:8">
      <c r="A24" s="21" t="s">
        <v>70</v>
      </c>
      <c r="B24" s="22"/>
      <c r="C24" s="22"/>
      <c r="D24" s="22"/>
      <c r="E24" s="22"/>
      <c r="F24" s="22"/>
      <c r="G24" s="22"/>
      <c r="H24" s="22"/>
    </row>
  </sheetData>
  <mergeCells count="41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4:E14"/>
    <mergeCell ref="D15:E15"/>
    <mergeCell ref="D16:E16"/>
    <mergeCell ref="D17:E17"/>
    <mergeCell ref="D18:E18"/>
    <mergeCell ref="D19:E19"/>
    <mergeCell ref="B20:H20"/>
    <mergeCell ref="A21:B21"/>
    <mergeCell ref="C21:H21"/>
    <mergeCell ref="A22:B22"/>
    <mergeCell ref="C22:H22"/>
    <mergeCell ref="A23:B23"/>
    <mergeCell ref="C23:H23"/>
    <mergeCell ref="A24:H24"/>
    <mergeCell ref="A10:A19"/>
    <mergeCell ref="B11:B13"/>
    <mergeCell ref="B14:B15"/>
    <mergeCell ref="B16:B18"/>
    <mergeCell ref="C11:C13"/>
    <mergeCell ref="C16:C17"/>
    <mergeCell ref="F11:F13"/>
    <mergeCell ref="G11:G13"/>
    <mergeCell ref="H11:H13"/>
    <mergeCell ref="A8:B9"/>
    <mergeCell ref="D11:E13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25"/>
  <sheetViews>
    <sheetView topLeftCell="A16" workbookViewId="0">
      <selection activeCell="D20" sqref="D20:E20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0.5" style="1" customWidth="1"/>
    <col min="9" max="16384" width="9" style="1"/>
  </cols>
  <sheetData>
    <row r="1" s="1" customFormat="1" ht="42.95" customHeight="1" spans="1:8">
      <c r="A1" s="39" t="s">
        <v>162</v>
      </c>
      <c r="B1" s="39"/>
      <c r="C1" s="39"/>
      <c r="D1" s="39"/>
      <c r="E1" s="39"/>
      <c r="F1" s="39"/>
      <c r="G1" s="39"/>
      <c r="H1" s="39"/>
    </row>
    <row r="2" s="1" customFormat="1" ht="21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8</v>
      </c>
      <c r="B3" s="5"/>
      <c r="C3" s="5" t="s">
        <v>80</v>
      </c>
      <c r="D3" s="5"/>
      <c r="E3" s="5"/>
      <c r="F3" s="5"/>
      <c r="G3" s="5"/>
      <c r="H3" s="5"/>
    </row>
    <row r="4" s="1" customFormat="1" ht="48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0" customHeight="1" spans="1:8">
      <c r="A9" s="9"/>
      <c r="B9" s="10"/>
      <c r="C9" s="5" t="s">
        <v>95</v>
      </c>
      <c r="D9" s="5">
        <v>3</v>
      </c>
      <c r="E9" s="5">
        <v>0</v>
      </c>
      <c r="F9" s="54">
        <f>E9/D9</f>
        <v>0</v>
      </c>
      <c r="G9" s="5">
        <f>F9*20</f>
        <v>0</v>
      </c>
      <c r="H9" s="5"/>
    </row>
    <row r="10" s="1" customFormat="1" ht="30" customHeight="1" spans="1:8">
      <c r="A10" s="17" t="s">
        <v>96</v>
      </c>
      <c r="B10" s="5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30" customHeight="1" spans="1:8">
      <c r="A11" s="55"/>
      <c r="B11" s="17" t="s">
        <v>19</v>
      </c>
      <c r="C11" s="5" t="s">
        <v>48</v>
      </c>
      <c r="D11" s="5" t="s">
        <v>163</v>
      </c>
      <c r="E11" s="5"/>
      <c r="F11" s="5">
        <v>3</v>
      </c>
      <c r="G11" s="5">
        <v>0</v>
      </c>
      <c r="H11" s="5">
        <v>0</v>
      </c>
    </row>
    <row r="12" s="1" customFormat="1" ht="30" customHeight="1" spans="1:8">
      <c r="A12" s="55"/>
      <c r="B12" s="13"/>
      <c r="C12" s="17" t="s">
        <v>164</v>
      </c>
      <c r="D12" s="5" t="s">
        <v>165</v>
      </c>
      <c r="E12" s="5"/>
      <c r="F12" s="56" t="s">
        <v>166</v>
      </c>
      <c r="G12" s="56" t="s">
        <v>166</v>
      </c>
      <c r="H12" s="56">
        <v>7</v>
      </c>
    </row>
    <row r="13" s="1" customFormat="1" ht="30" customHeight="1" spans="1:8">
      <c r="A13" s="55"/>
      <c r="B13" s="14"/>
      <c r="C13" s="14"/>
      <c r="D13" s="15" t="s">
        <v>167</v>
      </c>
      <c r="E13" s="16"/>
      <c r="F13" s="56" t="s">
        <v>168</v>
      </c>
      <c r="G13" s="56" t="s">
        <v>168</v>
      </c>
      <c r="H13" s="56">
        <v>8</v>
      </c>
    </row>
    <row r="14" s="1" customFormat="1" ht="30" customHeight="1" spans="1:8">
      <c r="A14" s="55"/>
      <c r="B14" s="5" t="s">
        <v>20</v>
      </c>
      <c r="C14" s="5" t="s">
        <v>51</v>
      </c>
      <c r="D14" s="5" t="s">
        <v>169</v>
      </c>
      <c r="E14" s="5"/>
      <c r="F14" s="56">
        <v>1</v>
      </c>
      <c r="G14" s="56">
        <v>1</v>
      </c>
      <c r="H14" s="56">
        <v>7</v>
      </c>
    </row>
    <row r="15" s="1" customFormat="1" ht="30" customHeight="1" spans="1:8">
      <c r="A15" s="55"/>
      <c r="B15" s="5"/>
      <c r="C15" s="5" t="s">
        <v>53</v>
      </c>
      <c r="D15" s="5" t="s">
        <v>170</v>
      </c>
      <c r="E15" s="5"/>
      <c r="F15" s="56">
        <v>0</v>
      </c>
      <c r="G15" s="56">
        <v>0</v>
      </c>
      <c r="H15" s="56">
        <v>7</v>
      </c>
    </row>
    <row r="16" s="1" customFormat="1" ht="30" customHeight="1" spans="1:8">
      <c r="A16" s="55"/>
      <c r="B16" s="5"/>
      <c r="C16" s="5" t="s">
        <v>126</v>
      </c>
      <c r="D16" s="5" t="s">
        <v>171</v>
      </c>
      <c r="E16" s="5"/>
      <c r="F16" s="56" t="s">
        <v>172</v>
      </c>
      <c r="G16" s="56" t="s">
        <v>172</v>
      </c>
      <c r="H16" s="56">
        <v>6</v>
      </c>
    </row>
    <row r="17" s="1" customFormat="1" ht="30" customHeight="1" spans="1:8">
      <c r="A17" s="55"/>
      <c r="B17" s="5" t="s">
        <v>21</v>
      </c>
      <c r="C17" s="5" t="s">
        <v>128</v>
      </c>
      <c r="D17" s="5" t="s">
        <v>173</v>
      </c>
      <c r="E17" s="5"/>
      <c r="F17" s="56">
        <v>0</v>
      </c>
      <c r="G17" s="56">
        <v>0</v>
      </c>
      <c r="H17" s="56">
        <v>10</v>
      </c>
    </row>
    <row r="18" s="1" customFormat="1" ht="30" customHeight="1" spans="1:8">
      <c r="A18" s="55"/>
      <c r="B18" s="5"/>
      <c r="C18" s="5" t="s">
        <v>56</v>
      </c>
      <c r="D18" s="5" t="s">
        <v>174</v>
      </c>
      <c r="E18" s="5"/>
      <c r="F18" s="57">
        <v>0.85</v>
      </c>
      <c r="G18" s="57">
        <v>0.85</v>
      </c>
      <c r="H18" s="56">
        <v>10</v>
      </c>
    </row>
    <row r="19" s="1" customFormat="1" ht="30" customHeight="1" spans="1:8">
      <c r="A19" s="55"/>
      <c r="B19" s="5"/>
      <c r="C19" s="5" t="s">
        <v>175</v>
      </c>
      <c r="D19" s="5" t="s">
        <v>176</v>
      </c>
      <c r="E19" s="5"/>
      <c r="F19" s="56" t="s">
        <v>177</v>
      </c>
      <c r="G19" s="56" t="s">
        <v>177</v>
      </c>
      <c r="H19" s="56">
        <v>10</v>
      </c>
    </row>
    <row r="20" s="1" customFormat="1" ht="49" customHeight="1" spans="1:8">
      <c r="A20" s="55"/>
      <c r="B20" s="5" t="s">
        <v>103</v>
      </c>
      <c r="C20" s="58" t="s">
        <v>104</v>
      </c>
      <c r="D20" s="5" t="s">
        <v>178</v>
      </c>
      <c r="E20" s="5"/>
      <c r="F20" s="56" t="s">
        <v>106</v>
      </c>
      <c r="G20" s="56" t="s">
        <v>106</v>
      </c>
      <c r="H20" s="56">
        <v>10</v>
      </c>
    </row>
    <row r="21" s="1" customFormat="1" ht="30" customHeight="1" spans="1:8">
      <c r="A21" s="5" t="s">
        <v>64</v>
      </c>
      <c r="B21" s="5">
        <f>G9+H11+H12+H13+H14+H15+H16+H17+H18+H19+H20</f>
        <v>75</v>
      </c>
      <c r="C21" s="5"/>
      <c r="D21" s="5"/>
      <c r="E21" s="5"/>
      <c r="F21" s="5"/>
      <c r="G21" s="5"/>
      <c r="H21" s="5"/>
    </row>
    <row r="22" s="1" customFormat="1" ht="156" customHeight="1" spans="1:8">
      <c r="A22" s="5" t="s">
        <v>65</v>
      </c>
      <c r="B22" s="5"/>
      <c r="C22" s="6" t="s">
        <v>179</v>
      </c>
      <c r="D22" s="6"/>
      <c r="E22" s="6"/>
      <c r="F22" s="6"/>
      <c r="G22" s="6"/>
      <c r="H22" s="6"/>
    </row>
    <row r="23" s="1" customFormat="1" ht="164" customHeight="1" spans="1:8">
      <c r="A23" s="5" t="s">
        <v>67</v>
      </c>
      <c r="B23" s="5"/>
      <c r="C23" s="6" t="s">
        <v>180</v>
      </c>
      <c r="D23" s="6"/>
      <c r="E23" s="6"/>
      <c r="F23" s="6"/>
      <c r="G23" s="6"/>
      <c r="H23" s="6"/>
    </row>
    <row r="24" s="1" customFormat="1" ht="180" customHeight="1" spans="1:8">
      <c r="A24" s="5" t="s">
        <v>68</v>
      </c>
      <c r="B24" s="5"/>
      <c r="C24" s="5" t="s">
        <v>69</v>
      </c>
      <c r="D24" s="5"/>
      <c r="E24" s="5"/>
      <c r="F24" s="5"/>
      <c r="G24" s="5"/>
      <c r="H24" s="5"/>
    </row>
    <row r="25" s="1" customFormat="1" ht="134.1" customHeight="1" spans="1:8">
      <c r="A25" s="21" t="s">
        <v>70</v>
      </c>
      <c r="B25" s="22"/>
      <c r="C25" s="22"/>
      <c r="D25" s="22"/>
      <c r="E25" s="22"/>
      <c r="F25" s="22"/>
      <c r="G25" s="22"/>
      <c r="H25" s="22"/>
    </row>
  </sheetData>
  <mergeCells count="40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A22:B22"/>
    <mergeCell ref="C22:H22"/>
    <mergeCell ref="A23:B23"/>
    <mergeCell ref="C23:H23"/>
    <mergeCell ref="A24:B24"/>
    <mergeCell ref="C24:H24"/>
    <mergeCell ref="A25:H25"/>
    <mergeCell ref="A10:A20"/>
    <mergeCell ref="B11:B13"/>
    <mergeCell ref="B14:B16"/>
    <mergeCell ref="B17:B19"/>
    <mergeCell ref="C12:C13"/>
    <mergeCell ref="A8:B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29"/>
  <sheetViews>
    <sheetView workbookViewId="0">
      <selection activeCell="M15" sqref="M15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42.95" customHeight="1" spans="1:8">
      <c r="A1" s="39" t="s">
        <v>181</v>
      </c>
      <c r="B1" s="39"/>
      <c r="C1" s="39"/>
      <c r="D1" s="39"/>
      <c r="E1" s="39"/>
      <c r="F1" s="39"/>
      <c r="G1" s="39"/>
      <c r="H1" s="39"/>
    </row>
    <row r="2" ht="21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30" customHeight="1" spans="1:8">
      <c r="A3" s="40" t="s">
        <v>8</v>
      </c>
      <c r="B3" s="40"/>
      <c r="C3" s="40" t="s">
        <v>82</v>
      </c>
      <c r="D3" s="40"/>
      <c r="E3" s="40"/>
      <c r="F3" s="40"/>
      <c r="G3" s="40"/>
      <c r="H3" s="40"/>
    </row>
    <row r="4" ht="30" customHeight="1" spans="1:8">
      <c r="A4" s="40" t="s">
        <v>86</v>
      </c>
      <c r="B4" s="40"/>
      <c r="C4" s="6" t="s">
        <v>87</v>
      </c>
      <c r="D4" s="6"/>
      <c r="E4" s="6"/>
      <c r="F4" s="40" t="s">
        <v>88</v>
      </c>
      <c r="G4" s="40"/>
      <c r="H4" s="5" t="s">
        <v>25</v>
      </c>
    </row>
    <row r="5" ht="30" customHeight="1" spans="1:8">
      <c r="A5" s="40" t="s">
        <v>89</v>
      </c>
      <c r="B5" s="40"/>
      <c r="C5" s="41" t="s">
        <v>90</v>
      </c>
      <c r="D5" s="41"/>
      <c r="E5" s="41"/>
      <c r="F5" s="41"/>
      <c r="G5" s="41"/>
      <c r="H5" s="41"/>
    </row>
    <row r="6" ht="30" customHeight="1" spans="1:8">
      <c r="A6" s="40" t="s">
        <v>91</v>
      </c>
      <c r="B6" s="40"/>
      <c r="C6" s="41" t="s">
        <v>92</v>
      </c>
      <c r="D6" s="41"/>
      <c r="E6" s="41"/>
      <c r="F6" s="41"/>
      <c r="G6" s="41"/>
      <c r="H6" s="41"/>
    </row>
    <row r="7" ht="30" customHeight="1" spans="1:8">
      <c r="A7" s="40" t="s">
        <v>93</v>
      </c>
      <c r="B7" s="40"/>
      <c r="C7" s="41" t="s">
        <v>94</v>
      </c>
      <c r="D7" s="41"/>
      <c r="E7" s="41"/>
      <c r="F7" s="41"/>
      <c r="G7" s="41"/>
      <c r="H7" s="41"/>
    </row>
    <row r="8" ht="30" customHeight="1" spans="1:8">
      <c r="A8" s="42" t="s">
        <v>32</v>
      </c>
      <c r="B8" s="43"/>
      <c r="C8" s="40"/>
      <c r="D8" s="40" t="s">
        <v>33</v>
      </c>
      <c r="E8" s="40" t="s">
        <v>34</v>
      </c>
      <c r="F8" s="40" t="s">
        <v>35</v>
      </c>
      <c r="G8" s="42" t="s">
        <v>36</v>
      </c>
      <c r="H8" s="43"/>
    </row>
    <row r="9" ht="30" customHeight="1" spans="1:8">
      <c r="A9" s="44"/>
      <c r="B9" s="45"/>
      <c r="C9" s="40" t="s">
        <v>95</v>
      </c>
      <c r="D9" s="40">
        <v>18</v>
      </c>
      <c r="E9" s="40">
        <v>16.5</v>
      </c>
      <c r="F9" s="46">
        <f>E9/D9</f>
        <v>0.916666666666667</v>
      </c>
      <c r="G9" s="40">
        <f>ROUND(20*F9,1)</f>
        <v>18.3</v>
      </c>
      <c r="H9" s="40"/>
    </row>
    <row r="10" ht="30" customHeight="1" spans="1:8">
      <c r="A10" s="47" t="s">
        <v>96</v>
      </c>
      <c r="B10" s="40" t="s">
        <v>41</v>
      </c>
      <c r="C10" s="40" t="s">
        <v>42</v>
      </c>
      <c r="D10" s="47" t="s">
        <v>43</v>
      </c>
      <c r="E10" s="47"/>
      <c r="F10" s="47" t="s">
        <v>44</v>
      </c>
      <c r="G10" s="47" t="s">
        <v>45</v>
      </c>
      <c r="H10" s="47" t="s">
        <v>46</v>
      </c>
    </row>
    <row r="11" ht="7" customHeight="1" spans="1:8">
      <c r="A11" s="48"/>
      <c r="B11" s="47" t="s">
        <v>47</v>
      </c>
      <c r="C11" s="47" t="s">
        <v>182</v>
      </c>
      <c r="D11" s="42" t="s">
        <v>183</v>
      </c>
      <c r="E11" s="43"/>
      <c r="F11" s="47" t="s">
        <v>184</v>
      </c>
      <c r="G11" s="47" t="s">
        <v>184</v>
      </c>
      <c r="H11" s="47">
        <v>18</v>
      </c>
    </row>
    <row r="12" ht="8" customHeight="1" spans="1:8">
      <c r="A12" s="48"/>
      <c r="B12" s="49"/>
      <c r="C12" s="49"/>
      <c r="D12" s="48"/>
      <c r="E12" s="50"/>
      <c r="F12" s="49"/>
      <c r="G12" s="49"/>
      <c r="H12" s="49"/>
    </row>
    <row r="13" ht="12" customHeight="1" spans="1:8">
      <c r="A13" s="48"/>
      <c r="B13" s="49"/>
      <c r="C13" s="49"/>
      <c r="D13" s="48"/>
      <c r="E13" s="50"/>
      <c r="F13" s="49"/>
      <c r="G13" s="49"/>
      <c r="H13" s="49"/>
    </row>
    <row r="14" ht="4" customHeight="1" spans="1:8">
      <c r="A14" s="48"/>
      <c r="B14" s="49"/>
      <c r="C14" s="51"/>
      <c r="D14" s="48"/>
      <c r="E14" s="50"/>
      <c r="F14" s="49"/>
      <c r="G14" s="49"/>
      <c r="H14" s="49"/>
    </row>
    <row r="15" ht="30" customHeight="1" spans="1:8">
      <c r="A15" s="48"/>
      <c r="B15" s="40" t="s">
        <v>50</v>
      </c>
      <c r="C15" s="40" t="s">
        <v>51</v>
      </c>
      <c r="D15" s="40" t="s">
        <v>185</v>
      </c>
      <c r="E15" s="40"/>
      <c r="F15" s="40" t="s">
        <v>186</v>
      </c>
      <c r="G15" s="40" t="s">
        <v>186</v>
      </c>
      <c r="H15" s="40">
        <v>10</v>
      </c>
    </row>
    <row r="16" ht="6" customHeight="1" spans="1:8">
      <c r="A16" s="48"/>
      <c r="B16" s="40"/>
      <c r="C16" s="47" t="s">
        <v>53</v>
      </c>
      <c r="D16" s="42" t="s">
        <v>187</v>
      </c>
      <c r="E16" s="43"/>
      <c r="F16" s="47" t="s">
        <v>188</v>
      </c>
      <c r="G16" s="47" t="s">
        <v>188</v>
      </c>
      <c r="H16" s="47">
        <v>10</v>
      </c>
    </row>
    <row r="17" ht="7" customHeight="1" spans="1:8">
      <c r="A17" s="48"/>
      <c r="B17" s="40"/>
      <c r="C17" s="49"/>
      <c r="D17" s="48"/>
      <c r="E17" s="50"/>
      <c r="F17" s="49"/>
      <c r="G17" s="49"/>
      <c r="H17" s="49"/>
    </row>
    <row r="18" ht="21" customHeight="1" spans="1:8">
      <c r="A18" s="48"/>
      <c r="B18" s="40"/>
      <c r="C18" s="51"/>
      <c r="D18" s="44"/>
      <c r="E18" s="45"/>
      <c r="F18" s="51"/>
      <c r="G18" s="51"/>
      <c r="H18" s="51"/>
    </row>
    <row r="19" ht="7" customHeight="1" spans="1:8">
      <c r="A19" s="48"/>
      <c r="B19" s="40" t="s">
        <v>55</v>
      </c>
      <c r="C19" s="47" t="s">
        <v>56</v>
      </c>
      <c r="D19" s="42" t="s">
        <v>189</v>
      </c>
      <c r="E19" s="43"/>
      <c r="F19" s="47" t="s">
        <v>190</v>
      </c>
      <c r="G19" s="47" t="s">
        <v>190</v>
      </c>
      <c r="H19" s="47">
        <v>30</v>
      </c>
    </row>
    <row r="20" ht="7" customHeight="1" spans="1:8">
      <c r="A20" s="48"/>
      <c r="B20" s="40"/>
      <c r="C20" s="49"/>
      <c r="D20" s="48"/>
      <c r="E20" s="50"/>
      <c r="F20" s="49"/>
      <c r="G20" s="49"/>
      <c r="H20" s="49"/>
    </row>
    <row r="21" ht="7" customHeight="1" spans="1:8">
      <c r="A21" s="48"/>
      <c r="B21" s="40"/>
      <c r="C21" s="49"/>
      <c r="D21" s="48"/>
      <c r="E21" s="50"/>
      <c r="F21" s="49"/>
      <c r="G21" s="49"/>
      <c r="H21" s="49"/>
    </row>
    <row r="22" ht="12" customHeight="1" spans="1:8">
      <c r="A22" s="48"/>
      <c r="B22" s="40"/>
      <c r="C22" s="51"/>
      <c r="D22" s="44"/>
      <c r="E22" s="45"/>
      <c r="F22" s="51"/>
      <c r="G22" s="51"/>
      <c r="H22" s="51"/>
    </row>
    <row r="23" ht="15" customHeight="1" spans="1:8">
      <c r="A23" s="49"/>
      <c r="B23" s="40" t="s">
        <v>191</v>
      </c>
      <c r="C23" s="47" t="s">
        <v>192</v>
      </c>
      <c r="D23" s="42" t="s">
        <v>161</v>
      </c>
      <c r="E23" s="43"/>
      <c r="F23" s="47" t="s">
        <v>106</v>
      </c>
      <c r="G23" s="47" t="s">
        <v>106</v>
      </c>
      <c r="H23" s="47">
        <v>10</v>
      </c>
    </row>
    <row r="24" ht="43" customHeight="1" spans="1:8">
      <c r="A24" s="51"/>
      <c r="B24" s="40"/>
      <c r="C24" s="51"/>
      <c r="D24" s="44"/>
      <c r="E24" s="45"/>
      <c r="F24" s="51"/>
      <c r="G24" s="51"/>
      <c r="H24" s="51"/>
    </row>
    <row r="25" ht="30" customHeight="1" spans="1:8">
      <c r="A25" s="40" t="s">
        <v>64</v>
      </c>
      <c r="B25" s="40">
        <f>G9+H11+H15+H16+H19+H23</f>
        <v>96.3</v>
      </c>
      <c r="C25" s="40"/>
      <c r="D25" s="40"/>
      <c r="E25" s="40"/>
      <c r="F25" s="40"/>
      <c r="G25" s="40"/>
      <c r="H25" s="40"/>
    </row>
    <row r="26" ht="180" customHeight="1" spans="1:8">
      <c r="A26" s="40" t="s">
        <v>65</v>
      </c>
      <c r="B26" s="40"/>
      <c r="C26" s="41" t="s">
        <v>66</v>
      </c>
      <c r="D26" s="41"/>
      <c r="E26" s="41"/>
      <c r="F26" s="41"/>
      <c r="G26" s="41"/>
      <c r="H26" s="41"/>
    </row>
    <row r="27" ht="180" customHeight="1" spans="1:8">
      <c r="A27" s="40" t="s">
        <v>67</v>
      </c>
      <c r="B27" s="40"/>
      <c r="C27" s="41" t="s">
        <v>66</v>
      </c>
      <c r="D27" s="41"/>
      <c r="E27" s="41"/>
      <c r="F27" s="41"/>
      <c r="G27" s="41"/>
      <c r="H27" s="41"/>
    </row>
    <row r="28" ht="180" customHeight="1" spans="1:8">
      <c r="A28" s="40" t="s">
        <v>68</v>
      </c>
      <c r="B28" s="40"/>
      <c r="C28" s="40" t="s">
        <v>69</v>
      </c>
      <c r="D28" s="40"/>
      <c r="E28" s="40"/>
      <c r="F28" s="40"/>
      <c r="G28" s="40"/>
      <c r="H28" s="40"/>
    </row>
    <row r="29" ht="134.1" customHeight="1" spans="1:8">
      <c r="A29" s="52" t="s">
        <v>70</v>
      </c>
      <c r="B29" s="53"/>
      <c r="C29" s="53"/>
      <c r="D29" s="53"/>
      <c r="E29" s="53"/>
      <c r="F29" s="53"/>
      <c r="G29" s="53"/>
      <c r="H29" s="53"/>
    </row>
  </sheetData>
  <mergeCells count="51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5:E15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C11:C14"/>
    <mergeCell ref="C16:C18"/>
    <mergeCell ref="C19:C22"/>
    <mergeCell ref="C23:C24"/>
    <mergeCell ref="F11:F14"/>
    <mergeCell ref="F16:F18"/>
    <mergeCell ref="F19:F22"/>
    <mergeCell ref="F23:F24"/>
    <mergeCell ref="G11:G14"/>
    <mergeCell ref="G16:G18"/>
    <mergeCell ref="G19:G22"/>
    <mergeCell ref="G23:G24"/>
    <mergeCell ref="H11:H14"/>
    <mergeCell ref="H16:H18"/>
    <mergeCell ref="H19:H22"/>
    <mergeCell ref="H23:H24"/>
    <mergeCell ref="A8:B9"/>
    <mergeCell ref="D11:E14"/>
    <mergeCell ref="D16:E18"/>
    <mergeCell ref="D19:E22"/>
    <mergeCell ref="D23:E24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2"/>
  <sheetViews>
    <sheetView workbookViewId="0">
      <selection activeCell="J17" sqref="J17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3" t="s">
        <v>193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108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8</v>
      </c>
      <c r="B3" s="5"/>
      <c r="C3" s="5" t="s">
        <v>83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0" customHeight="1" spans="1:8">
      <c r="A9" s="9"/>
      <c r="B9" s="10"/>
      <c r="C9" s="5" t="s">
        <v>95</v>
      </c>
      <c r="D9" s="5">
        <v>12.53</v>
      </c>
      <c r="E9" s="5">
        <v>12.37</v>
      </c>
      <c r="F9" s="11">
        <f>E9/D9</f>
        <v>0.987230646448524</v>
      </c>
      <c r="G9" s="23">
        <f>F9*20</f>
        <v>19.7446129289705</v>
      </c>
      <c r="H9" s="23"/>
    </row>
    <row r="10" s="1" customFormat="1" ht="30" customHeight="1" spans="1:8">
      <c r="A10" s="13" t="s">
        <v>109</v>
      </c>
      <c r="B10" s="14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30" customHeight="1" spans="1:8">
      <c r="A11" s="13"/>
      <c r="B11" s="13" t="s">
        <v>47</v>
      </c>
      <c r="C11" s="24" t="s">
        <v>48</v>
      </c>
      <c r="D11" s="25" t="s">
        <v>194</v>
      </c>
      <c r="E11" s="26"/>
      <c r="F11" s="27" t="s">
        <v>195</v>
      </c>
      <c r="G11" s="27" t="s">
        <v>195</v>
      </c>
      <c r="H11" s="27">
        <v>19</v>
      </c>
    </row>
    <row r="12" s="1" customFormat="1" ht="30" customHeight="1" spans="1:8">
      <c r="A12" s="13"/>
      <c r="B12" s="13"/>
      <c r="C12" s="28"/>
      <c r="D12" s="29"/>
      <c r="E12" s="30"/>
      <c r="F12" s="31"/>
      <c r="G12" s="31"/>
      <c r="H12" s="31"/>
    </row>
    <row r="13" s="1" customFormat="1" ht="30" customHeight="1" spans="1:8">
      <c r="A13" s="13"/>
      <c r="B13" s="13"/>
      <c r="C13" s="32"/>
      <c r="D13" s="33"/>
      <c r="E13" s="34"/>
      <c r="F13" s="35"/>
      <c r="G13" s="35"/>
      <c r="H13" s="35"/>
    </row>
    <row r="14" s="1" customFormat="1" ht="31" customHeight="1" spans="1:8">
      <c r="A14" s="13"/>
      <c r="B14" s="17" t="s">
        <v>112</v>
      </c>
      <c r="C14" s="36" t="s">
        <v>51</v>
      </c>
      <c r="D14" s="5" t="s">
        <v>196</v>
      </c>
      <c r="E14" s="5"/>
      <c r="F14" s="20" t="s">
        <v>197</v>
      </c>
      <c r="G14" s="20" t="s">
        <v>197</v>
      </c>
      <c r="H14" s="5">
        <v>10</v>
      </c>
    </row>
    <row r="15" s="1" customFormat="1" ht="31" customHeight="1" spans="1:8">
      <c r="A15" s="13"/>
      <c r="B15" s="13"/>
      <c r="C15" s="37" t="s">
        <v>53</v>
      </c>
      <c r="D15" s="15" t="s">
        <v>198</v>
      </c>
      <c r="E15" s="16"/>
      <c r="F15" s="20">
        <v>1</v>
      </c>
      <c r="G15" s="20">
        <v>1</v>
      </c>
      <c r="H15" s="5">
        <v>10</v>
      </c>
    </row>
    <row r="16" s="1" customFormat="1" ht="48" customHeight="1" spans="1:8">
      <c r="A16" s="13"/>
      <c r="B16" s="17" t="s">
        <v>21</v>
      </c>
      <c r="C16" s="38" t="s">
        <v>56</v>
      </c>
      <c r="D16" s="5" t="s">
        <v>199</v>
      </c>
      <c r="E16" s="5"/>
      <c r="F16" s="20">
        <v>1</v>
      </c>
      <c r="G16" s="20">
        <v>1</v>
      </c>
      <c r="H16" s="5">
        <v>29</v>
      </c>
    </row>
    <row r="17" s="1" customFormat="1" ht="48" customHeight="1" spans="1:8">
      <c r="A17" s="13"/>
      <c r="B17" s="5" t="s">
        <v>103</v>
      </c>
      <c r="C17" s="38" t="s">
        <v>117</v>
      </c>
      <c r="D17" s="5" t="s">
        <v>192</v>
      </c>
      <c r="E17" s="5"/>
      <c r="F17" s="5" t="s">
        <v>119</v>
      </c>
      <c r="G17" s="5" t="s">
        <v>119</v>
      </c>
      <c r="H17" s="5">
        <v>10</v>
      </c>
    </row>
    <row r="18" s="1" customFormat="1" ht="30" customHeight="1" spans="1:8">
      <c r="A18" s="5" t="s">
        <v>64</v>
      </c>
      <c r="B18" s="23">
        <f>G9+H11+H14+H15+H16+H17</f>
        <v>97.7446129289705</v>
      </c>
      <c r="C18" s="23"/>
      <c r="D18" s="23"/>
      <c r="E18" s="23"/>
      <c r="F18" s="23"/>
      <c r="G18" s="23"/>
      <c r="H18" s="23"/>
    </row>
    <row r="19" s="1" customFormat="1" ht="123" customHeight="1" spans="1:8">
      <c r="A19" s="5" t="s">
        <v>65</v>
      </c>
      <c r="B19" s="5"/>
      <c r="C19" s="6" t="s">
        <v>66</v>
      </c>
      <c r="D19" s="6"/>
      <c r="E19" s="6"/>
      <c r="F19" s="6"/>
      <c r="G19" s="6"/>
      <c r="H19" s="6"/>
    </row>
    <row r="20" s="1" customFormat="1" ht="123" customHeight="1" spans="1:8">
      <c r="A20" s="5" t="s">
        <v>67</v>
      </c>
      <c r="B20" s="5"/>
      <c r="C20" s="6" t="s">
        <v>66</v>
      </c>
      <c r="D20" s="6"/>
      <c r="E20" s="6"/>
      <c r="F20" s="6"/>
      <c r="G20" s="6"/>
      <c r="H20" s="6"/>
    </row>
    <row r="21" s="1" customFormat="1" ht="264" customHeight="1" spans="1:8">
      <c r="A21" s="5" t="s">
        <v>68</v>
      </c>
      <c r="B21" s="5"/>
      <c r="C21" s="5" t="s">
        <v>120</v>
      </c>
      <c r="D21" s="5"/>
      <c r="E21" s="5"/>
      <c r="F21" s="5"/>
      <c r="G21" s="5"/>
      <c r="H21" s="5"/>
    </row>
    <row r="22" s="1" customFormat="1" ht="134.1" customHeight="1" spans="1:8">
      <c r="A22" s="21" t="s">
        <v>70</v>
      </c>
      <c r="B22" s="22"/>
      <c r="C22" s="22"/>
      <c r="D22" s="22"/>
      <c r="E22" s="22"/>
      <c r="F22" s="22"/>
      <c r="G22" s="22"/>
      <c r="H22" s="22"/>
    </row>
  </sheetData>
  <mergeCells count="3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1:B13"/>
    <mergeCell ref="B14:B15"/>
    <mergeCell ref="C11:C13"/>
    <mergeCell ref="F11:F13"/>
    <mergeCell ref="G11:G13"/>
    <mergeCell ref="H11:H13"/>
    <mergeCell ref="A8:B9"/>
    <mergeCell ref="D11:E13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1"/>
  <sheetViews>
    <sheetView tabSelected="1" workbookViewId="0">
      <selection activeCell="J10" sqref="J10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200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108</v>
      </c>
      <c r="B2" s="4"/>
      <c r="C2" s="4"/>
      <c r="D2" s="4"/>
      <c r="E2" s="4"/>
      <c r="F2" s="4"/>
      <c r="G2" s="4"/>
      <c r="H2" s="4"/>
    </row>
    <row r="3" s="1" customFormat="1" ht="31" customHeight="1" spans="1:8">
      <c r="A3" s="5" t="s">
        <v>8</v>
      </c>
      <c r="B3" s="5"/>
      <c r="C3" s="5" t="s">
        <v>84</v>
      </c>
      <c r="D3" s="5"/>
      <c r="E3" s="5"/>
      <c r="F3" s="5"/>
      <c r="G3" s="5"/>
      <c r="H3" s="5"/>
    </row>
    <row r="4" s="1" customFormat="1" ht="31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25</v>
      </c>
    </row>
    <row r="5" s="1" customFormat="1" ht="31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1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1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32</v>
      </c>
      <c r="B8" s="8"/>
      <c r="C8" s="5"/>
      <c r="D8" s="5" t="s">
        <v>33</v>
      </c>
      <c r="E8" s="5" t="s">
        <v>34</v>
      </c>
      <c r="F8" s="5" t="s">
        <v>35</v>
      </c>
      <c r="G8" s="7" t="s">
        <v>36</v>
      </c>
      <c r="H8" s="8"/>
    </row>
    <row r="9" s="1" customFormat="1" ht="30" customHeight="1" spans="1:8">
      <c r="A9" s="9"/>
      <c r="B9" s="10"/>
      <c r="C9" s="5" t="s">
        <v>95</v>
      </c>
      <c r="D9" s="5">
        <v>377.57</v>
      </c>
      <c r="E9" s="5">
        <v>377.57</v>
      </c>
      <c r="F9" s="11">
        <f>E9/D9</f>
        <v>1</v>
      </c>
      <c r="G9" s="12">
        <f>F9*20</f>
        <v>20</v>
      </c>
      <c r="H9" s="12"/>
    </row>
    <row r="10" s="1" customFormat="1" ht="30" customHeight="1" spans="1:8">
      <c r="A10" s="13" t="s">
        <v>109</v>
      </c>
      <c r="B10" s="14" t="s">
        <v>41</v>
      </c>
      <c r="C10" s="5" t="s">
        <v>42</v>
      </c>
      <c r="D10" s="5" t="s">
        <v>43</v>
      </c>
      <c r="E10" s="5"/>
      <c r="F10" s="5" t="s">
        <v>44</v>
      </c>
      <c r="G10" s="5" t="s">
        <v>45</v>
      </c>
      <c r="H10" s="5" t="s">
        <v>46</v>
      </c>
    </row>
    <row r="11" s="1" customFormat="1" ht="55" customHeight="1" spans="1:8">
      <c r="A11" s="13"/>
      <c r="B11" s="13" t="s">
        <v>47</v>
      </c>
      <c r="C11" s="5" t="s">
        <v>48</v>
      </c>
      <c r="D11" s="15" t="s">
        <v>201</v>
      </c>
      <c r="E11" s="16"/>
      <c r="F11" s="5" t="s">
        <v>202</v>
      </c>
      <c r="G11" s="5" t="s">
        <v>203</v>
      </c>
      <c r="H11" s="5">
        <v>20</v>
      </c>
    </row>
    <row r="12" s="1" customFormat="1" ht="55" customHeight="1" spans="1:8">
      <c r="A12" s="13"/>
      <c r="B12" s="17" t="s">
        <v>112</v>
      </c>
      <c r="C12" s="18" t="s">
        <v>51</v>
      </c>
      <c r="D12" s="5" t="s">
        <v>146</v>
      </c>
      <c r="E12" s="5"/>
      <c r="F12" s="5">
        <v>19</v>
      </c>
      <c r="G12" s="5">
        <v>22</v>
      </c>
      <c r="H12" s="5">
        <v>10</v>
      </c>
    </row>
    <row r="13" s="1" customFormat="1" ht="55" customHeight="1" spans="1:8">
      <c r="A13" s="13"/>
      <c r="B13" s="13"/>
      <c r="C13" s="17" t="s">
        <v>126</v>
      </c>
      <c r="D13" s="15" t="s">
        <v>147</v>
      </c>
      <c r="E13" s="16"/>
      <c r="F13" s="19" t="s">
        <v>136</v>
      </c>
      <c r="G13" s="5" t="s">
        <v>136</v>
      </c>
      <c r="H13" s="5">
        <v>10</v>
      </c>
    </row>
    <row r="14" s="1" customFormat="1" ht="55" customHeight="1" spans="1:8">
      <c r="A14" s="13"/>
      <c r="B14" s="17" t="s">
        <v>21</v>
      </c>
      <c r="C14" s="5" t="s">
        <v>56</v>
      </c>
      <c r="D14" s="5" t="s">
        <v>148</v>
      </c>
      <c r="E14" s="5"/>
      <c r="F14" s="5" t="s">
        <v>149</v>
      </c>
      <c r="G14" s="5" t="s">
        <v>149</v>
      </c>
      <c r="H14" s="5">
        <v>14</v>
      </c>
    </row>
    <row r="15" s="1" customFormat="1" ht="55" customHeight="1" spans="1:8">
      <c r="A15" s="13"/>
      <c r="B15" s="14"/>
      <c r="C15" s="5" t="s">
        <v>150</v>
      </c>
      <c r="D15" s="5" t="s">
        <v>151</v>
      </c>
      <c r="E15" s="5"/>
      <c r="F15" s="5" t="s">
        <v>152</v>
      </c>
      <c r="G15" s="5" t="s">
        <v>152</v>
      </c>
      <c r="H15" s="5">
        <v>15</v>
      </c>
    </row>
    <row r="16" s="1" customFormat="1" ht="55" customHeight="1" spans="1:8">
      <c r="A16" s="13"/>
      <c r="B16" s="5" t="s">
        <v>103</v>
      </c>
      <c r="C16" s="5" t="s">
        <v>117</v>
      </c>
      <c r="D16" s="5" t="s">
        <v>153</v>
      </c>
      <c r="E16" s="5"/>
      <c r="F16" s="5" t="s">
        <v>119</v>
      </c>
      <c r="G16" s="20">
        <v>0.95</v>
      </c>
      <c r="H16" s="5">
        <v>10</v>
      </c>
    </row>
    <row r="17" s="1" customFormat="1" ht="30" customHeight="1" spans="1:8">
      <c r="A17" s="5" t="s">
        <v>64</v>
      </c>
      <c r="B17" s="12">
        <f>H16+H15+H14+H11+H13+H12+G9</f>
        <v>99</v>
      </c>
      <c r="C17" s="12"/>
      <c r="D17" s="12"/>
      <c r="E17" s="12"/>
      <c r="F17" s="12"/>
      <c r="G17" s="12"/>
      <c r="H17" s="12"/>
    </row>
    <row r="18" s="1" customFormat="1" ht="179" customHeight="1" spans="1:8">
      <c r="A18" s="5" t="s">
        <v>65</v>
      </c>
      <c r="B18" s="5"/>
      <c r="C18" s="6" t="s">
        <v>66</v>
      </c>
      <c r="D18" s="6"/>
      <c r="E18" s="6"/>
      <c r="F18" s="6"/>
      <c r="G18" s="6"/>
      <c r="H18" s="6"/>
    </row>
    <row r="19" s="1" customFormat="1" ht="179" customHeight="1" spans="1:8">
      <c r="A19" s="5" t="s">
        <v>67</v>
      </c>
      <c r="B19" s="5"/>
      <c r="C19" s="6" t="s">
        <v>66</v>
      </c>
      <c r="D19" s="6"/>
      <c r="E19" s="6"/>
      <c r="F19" s="6"/>
      <c r="G19" s="6"/>
      <c r="H19" s="6"/>
    </row>
    <row r="20" s="1" customFormat="1" ht="202" customHeight="1" spans="1:8">
      <c r="A20" s="5" t="s">
        <v>68</v>
      </c>
      <c r="B20" s="5"/>
      <c r="C20" s="5" t="s">
        <v>120</v>
      </c>
      <c r="D20" s="5"/>
      <c r="E20" s="5"/>
      <c r="F20" s="5"/>
      <c r="G20" s="5"/>
      <c r="H20" s="5"/>
    </row>
    <row r="21" s="1" customFormat="1" ht="134.1" customHeight="1" spans="1:8">
      <c r="A21" s="21" t="s">
        <v>70</v>
      </c>
      <c r="B21" s="22"/>
      <c r="C21" s="22"/>
      <c r="D21" s="22"/>
      <c r="E21" s="22"/>
      <c r="F21" s="22"/>
      <c r="G21" s="22"/>
      <c r="H21" s="22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3.5"/>
  <sheetData>
    <row r="10" ht="30" customHeight="1"/>
    <row r="11" ht="30" customHeight="1"/>
    <row r="12" ht="31" customHeight="1"/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部门整体汇总表</vt:lpstr>
      <vt:lpstr>整体自评表</vt:lpstr>
      <vt:lpstr>项目自评汇总表</vt:lpstr>
      <vt:lpstr>党建经费</vt:lpstr>
      <vt:lpstr>定额补助</vt:lpstr>
      <vt:lpstr>教师待遇</vt:lpstr>
      <vt:lpstr>困难学生及小规模学校课后服务财政补贴</vt:lpstr>
      <vt:lpstr>临聘人员 </vt:lpstr>
      <vt:lpstr>区级公用经费</vt:lpstr>
      <vt:lpstr>体卫艺专项</vt:lpstr>
      <vt:lpstr>校园安保</vt:lpstr>
      <vt:lpstr>义务段学校教辅费</vt:lpstr>
      <vt:lpstr>中小学聘用制教师经费</vt:lpstr>
      <vt:lpstr>第三方机构绩效评价报告备案表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2022-01-13T09:26:00Z</dcterms:created>
  <dcterms:modified xsi:type="dcterms:W3CDTF">2025-04-25T07:46:32Z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