
<file path=[Content_Types].xml><?xml version="1.0" encoding="utf-8"?>
<Types xmlns="http://schemas.openxmlformats.org/package/2006/content-types">
  <Default Extension="vml" ContentType="application/vnd.openxmlformats-officedocument.vmlDrawing"/>
  <Default Extension="xlsx" ContentType="application/vnd.openxmlformats-officedocument.spreadsheetml.shee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74"/>
  </bookViews>
  <sheets>
    <sheet name="项目自评汇总表" sheetId="1" r:id="rId1"/>
    <sheet name="部门整体汇总表" sheetId="4" r:id="rId2"/>
    <sheet name="整体自评表" sheetId="3" r:id="rId3"/>
    <sheet name="校园安保" sheetId="13" r:id="rId4"/>
    <sheet name="中小学聘用制教师经费" sheetId="14" r:id="rId5"/>
    <sheet name="临聘人员" sheetId="6" r:id="rId6"/>
    <sheet name="党建经费" sheetId="7" r:id="rId7"/>
    <sheet name="定额补助" sheetId="8" r:id="rId8"/>
    <sheet name="区级公用经费" sheetId="9" r:id="rId9"/>
    <sheet name="义务段学校教辅费" sheetId="10" r:id="rId10"/>
    <sheet name="教师待遇" sheetId="11" r:id="rId11"/>
    <sheet name="困难学生及小规模学校课后服务财政补贴" sheetId="12" r:id="rId12"/>
    <sheet name="项目自评表" sheetId="2" r:id="rId13"/>
    <sheet name="第三方机构绩效评价报告备案表" sheetId="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<sst xmlns="http://schemas.openxmlformats.org/spreadsheetml/2006/main" count="670" uniqueCount="195">
  <si>
    <t>2024年度武汉市东西湖区黄狮海学校项目绩效自评情况汇总表</t>
  </si>
  <si>
    <t>填表人：</t>
  </si>
  <si>
    <t>赵一帆</t>
  </si>
  <si>
    <t>联系电话：59617785</t>
  </si>
  <si>
    <t>单位：万元</t>
  </si>
  <si>
    <t>序号</t>
  </si>
  <si>
    <t>预算部门</t>
  </si>
  <si>
    <t>项目名称</t>
  </si>
  <si>
    <t>实施科室（单位）</t>
  </si>
  <si>
    <t>全年预算数</t>
  </si>
  <si>
    <t>全年
执行数</t>
  </si>
  <si>
    <t>项目自评得分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</si>
  <si>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</si>
  <si>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</si>
  <si>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</si>
  <si>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</si>
  <si>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</si>
  <si>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成本指标（20分）</t>
  </si>
  <si>
    <t>产出指标（20分）</t>
  </si>
  <si>
    <t>效益指标
（30分）</t>
  </si>
  <si>
    <t>满意度指标
（10分）</t>
  </si>
  <si>
    <t>合计</t>
  </si>
  <si>
    <t>武汉市东西湖区黄狮海学校</t>
  </si>
  <si>
    <t>临聘人员工资</t>
  </si>
  <si>
    <t>党建经费</t>
  </si>
  <si>
    <t>定额补助</t>
  </si>
  <si>
    <t>校园安保</t>
  </si>
  <si>
    <t>区级公用经费</t>
  </si>
  <si>
    <t>中小学聘用制教师经费</t>
  </si>
  <si>
    <t>义务段学校教辅费</t>
  </si>
  <si>
    <t>教师待遇</t>
  </si>
  <si>
    <t>困难学生及小规模学校课后服务财政补贴</t>
  </si>
  <si>
    <t>2024年度东西湖区整体自评汇总表</t>
  </si>
  <si>
    <t>联系电话：</t>
  </si>
  <si>
    <t>单位代码</t>
  </si>
  <si>
    <t>执行率</t>
  </si>
  <si>
    <t>部门整体自评得分</t>
  </si>
  <si>
    <t>成本指标
（20分）</t>
  </si>
  <si>
    <t>产出指标
（20分）</t>
  </si>
  <si>
    <t>038116</t>
  </si>
  <si>
    <t>部门整体</t>
  </si>
  <si>
    <t>2024年度武汉市东西湖区黄狮海学校整体绩效自评表</t>
  </si>
  <si>
    <t>单位名称：武汉市东西湖区黄狮海学校                       填报日期：2025年4月15日</t>
  </si>
  <si>
    <t>单位名称</t>
  </si>
  <si>
    <t>基本支出总额</t>
  </si>
  <si>
    <t>项目支出总额</t>
  </si>
  <si>
    <t>预算执行
情况（万元）
（20分）</t>
  </si>
  <si>
    <t>预算数（A）</t>
  </si>
  <si>
    <t>执行数（B）</t>
  </si>
  <si>
    <t>执行率（B/A）</t>
  </si>
  <si>
    <t>得分
（20分*执行率）</t>
  </si>
  <si>
    <t>部门整体支出总额</t>
  </si>
  <si>
    <t>年度绩效目标1：
（80分）</t>
  </si>
  <si>
    <t>通过项目的实施，进一步提高我校的质量，办人民满意的教育。激发我校教师工作的积极性，促进教师的专业发展。
在严格执行上级财经纪律制度的前提下，2024年度完成各项资金支出进度要求，保障学校各项工作顺利开展。</t>
  </si>
  <si>
    <t>年度绩效目标（80分）</t>
  </si>
  <si>
    <t>一级指标</t>
  </si>
  <si>
    <t>二级指标</t>
  </si>
  <si>
    <t>三级指标</t>
  </si>
  <si>
    <t>年初目标值（A）</t>
  </si>
  <si>
    <t>实际完成值（B）</t>
  </si>
  <si>
    <t>得分</t>
  </si>
  <si>
    <t>经济成本指标</t>
  </si>
  <si>
    <t>教学成本控制率（20分）</t>
  </si>
  <si>
    <t>数量指标</t>
  </si>
  <si>
    <t>各项业务工作安排完成率（10分）</t>
  </si>
  <si>
    <t>质量指标</t>
  </si>
  <si>
    <t>人员经费及公用经费预算控制率（10分）</t>
  </si>
  <si>
    <t>效益指标（30分）</t>
  </si>
  <si>
    <t>社会效益指标</t>
  </si>
  <si>
    <t>提升教育教学质量（25分）</t>
  </si>
  <si>
    <t>提升单位形象</t>
  </si>
  <si>
    <t>经济效益指标</t>
  </si>
  <si>
    <t>促进社会经济发展（5分）</t>
  </si>
  <si>
    <t>满意度指标(10分)</t>
  </si>
  <si>
    <t>社会公众及服务对象满意度指标</t>
  </si>
  <si>
    <t>社会满意度（10分）</t>
  </si>
  <si>
    <t>95%以上</t>
  </si>
  <si>
    <t>年度绩效目标2：
（XX分）</t>
  </si>
  <si>
    <t>……</t>
  </si>
  <si>
    <t>总分</t>
  </si>
  <si>
    <t>偏差大或
目标未完成
原因分析</t>
  </si>
  <si>
    <t>无</t>
  </si>
  <si>
    <t>改进措施及
结果应用方案</t>
  </si>
  <si>
    <t>我校虽制定了绩效目标，但绩效目标指标值不量化，有部分绩效目标不够细化、明确，不便于与项目实施效果进行对比分析。今后将进一步完善绩效目标，加强绩效目标与计划期内的任务数相对应性、与预算确定的资金量相匹配性。</t>
  </si>
  <si>
    <t>单位主要负责人
签批意见</t>
  </si>
  <si>
    <t xml:space="preserve">    
                         签名：               
                                                年    月     日</t>
  </si>
  <si>
    <t>备注：
1.预算执行情况口径：预算数为调整后财政资金总额（包括上年结余结转），执行数为资金使用单位财政资金实际支出数。
2.定量指标完成数汇总原则：绝对值直接累加计算，相对值按照资金额度加权平均计算。定量指标计分原则：正向指标（即目标值为≥X,得分=权重*B/A），反向指标（即目标值为≤X，得分=权重*A/B），得分不得突破权重总额。定量指标先汇总完成数，再计算得分。
3.定性指标计分原则：达成预期指标、部分达成预期指标并具有一定效果、未达成预期指标且效果较差三档，分别按照该指标对应分值区间100-80%（含80%）、80-50%（含50%）、50-0%合理确定分值。汇总时，以资金额度为权重，对分值进行加权平均计算。
4.基于经济性和必要性等因素考虑，满意度指标暂可不作为必评指标。</t>
  </si>
  <si>
    <t>2024年度校园安保目绩效自评表</t>
  </si>
  <si>
    <t>单位名称：武汉市东西湖区黄狮海学校                              填报日期：2025.4.15</t>
  </si>
  <si>
    <t>主管部门</t>
  </si>
  <si>
    <t>武汉市东西湖区教育局</t>
  </si>
  <si>
    <t>项目实施单位</t>
  </si>
  <si>
    <t>项目类别</t>
  </si>
  <si>
    <t>1、部门预算项目   □   2、区直专项   □</t>
  </si>
  <si>
    <t>项目属性</t>
  </si>
  <si>
    <t>1、持续性项目     □   2、新增性项目 □</t>
  </si>
  <si>
    <t>项目类型</t>
  </si>
  <si>
    <t>1、常年性项目     ☑   2、延续性项目 □      3、一次性项目 □</t>
  </si>
  <si>
    <t>年度财政资金总额</t>
  </si>
  <si>
    <r>
      <rPr>
        <sz val="10.5"/>
        <color theme="1"/>
        <rFont val="宋体"/>
        <charset val="134"/>
      </rPr>
      <t>年度
绩效
目标
（</t>
    </r>
    <r>
      <rPr>
        <sz val="10"/>
        <color theme="1"/>
        <rFont val="宋体"/>
        <charset val="134"/>
      </rPr>
      <t>80</t>
    </r>
    <r>
      <rPr>
        <sz val="10.5"/>
        <color theme="1"/>
        <rFont val="宋体"/>
        <charset val="134"/>
      </rPr>
      <t>分）</t>
    </r>
  </si>
  <si>
    <t>社会成本指标</t>
  </si>
  <si>
    <t>教师地位得到提升</t>
  </si>
  <si>
    <t>提升</t>
  </si>
  <si>
    <t>保安人数</t>
  </si>
  <si>
    <t>校园安全</t>
  </si>
  <si>
    <t>保障</t>
  </si>
  <si>
    <t>教育教学有序开展</t>
  </si>
  <si>
    <t>保证</t>
  </si>
  <si>
    <t>满意度
指标
（10分）</t>
  </si>
  <si>
    <t>服务对象满意度</t>
  </si>
  <si>
    <t>师生满意度</t>
  </si>
  <si>
    <t>≥90%</t>
  </si>
  <si>
    <t>进一步细化预算项目指标值，提高项目实施效果。</t>
  </si>
  <si>
    <t xml:space="preserve">    
                          签名：               
                                                年    月     日</t>
  </si>
  <si>
    <t>2024年度中小学聘用制教师经费项目绩效自评表</t>
  </si>
  <si>
    <t>教师人数</t>
  </si>
  <si>
    <t>教育教学</t>
  </si>
  <si>
    <t>社会地位提升</t>
  </si>
  <si>
    <t>2024年度武汉市东西湖区黄狮海学校临聘人员工资项目绩效自评表</t>
  </si>
  <si>
    <t>单位名称：武汉市东西湖区黄狮海学校                                填报日期：2025.4.15</t>
  </si>
  <si>
    <t xml:space="preserve">武汉市东西湖区黄狮海学校  </t>
  </si>
  <si>
    <t>年度
绩效
目标</t>
  </si>
  <si>
    <t>严格按文件执行</t>
  </si>
  <si>
    <t>按文件执行</t>
  </si>
  <si>
    <t>按文件执行%</t>
  </si>
  <si>
    <t>产出
指标
（20分）</t>
  </si>
  <si>
    <t>发放到位人数</t>
  </si>
  <si>
    <t>时效指标</t>
  </si>
  <si>
    <t>每月按时发放</t>
  </si>
  <si>
    <t>按时完成</t>
  </si>
  <si>
    <t>满足各学校教学工作需求，确保学校教育教学工作正常进行</t>
  </si>
  <si>
    <t>确保</t>
  </si>
  <si>
    <t>可持续
影响指标</t>
  </si>
  <si>
    <t>提高教育教学质量，促进教育发展</t>
  </si>
  <si>
    <t>提高</t>
  </si>
  <si>
    <t>服务对象
满意度指标</t>
  </si>
  <si>
    <t>教师满意度</t>
  </si>
  <si>
    <t>2024年度武汉市东西湖区黄狮海学校
党建经费项目绩效自评表</t>
  </si>
  <si>
    <t>单位名称：武汉市东西湖区黄狮海学校                                填报日期：2024.4.15</t>
  </si>
  <si>
    <t>1、部门预算项目   ☑   2、区直专项   □</t>
  </si>
  <si>
    <t>1、持续性项目     ☑   2、新增性项目 □</t>
  </si>
  <si>
    <t>1、常年性项目    ☑    2、延续性项目 □      3、一次性项目 □</t>
  </si>
  <si>
    <t>党员人均活动成本</t>
  </si>
  <si>
    <t>不低于200元/人</t>
  </si>
  <si>
    <t>党员培训人数</t>
  </si>
  <si>
    <t>培训合格率</t>
  </si>
  <si>
    <t>活动长效影响度及在全系统营造良好风气</t>
  </si>
  <si>
    <t>受益对象满意度</t>
  </si>
  <si>
    <t>2024年度武汉市东西湖区黄狮海学校
定额补助项目绩效自评表</t>
  </si>
  <si>
    <t>伙食补助标准　</t>
  </si>
  <si>
    <t>6600元每人每年</t>
  </si>
  <si>
    <t>补助在职教职工人次数数</t>
  </si>
  <si>
    <t>补助覆盖率</t>
  </si>
  <si>
    <t>保障教职工基本需求，提高教师生活质量　</t>
  </si>
  <si>
    <t>教职工满意度</t>
  </si>
  <si>
    <t>2024年度武汉市东西湖区黄狮海学校小学公用经费项目绩效自评表</t>
  </si>
  <si>
    <t>单位名称：武汉市东西湖区黄狮海学校                                  填报日期：2025.4.15</t>
  </si>
  <si>
    <t>小学公用经费生均标准</t>
  </si>
  <si>
    <t>378元/生</t>
  </si>
  <si>
    <t>初中公用经费生均标准</t>
  </si>
  <si>
    <t>402元/人</t>
  </si>
  <si>
    <t>小学公用经费人数</t>
  </si>
  <si>
    <t>公用经费补助学校数</t>
  </si>
  <si>
    <t>保障学校日常运转　</t>
  </si>
  <si>
    <t>完成</t>
  </si>
  <si>
    <t>教育教学活动顺利开展</t>
  </si>
  <si>
    <t>顺利开展</t>
  </si>
  <si>
    <t>师生满意率</t>
  </si>
  <si>
    <t>2024年度武汉市东西湖区黄狮海学校
义务段学校教辅费项目绩效自评表</t>
  </si>
  <si>
    <t>单位名称：武汉市东西湖区黄狮海学校                                    填报日期：2025.4.15</t>
  </si>
  <si>
    <t>初中生均标准</t>
  </si>
  <si>
    <t>135元/生/学期</t>
  </si>
  <si>
    <t>小学1-2年级生均标准</t>
  </si>
  <si>
    <t>50元/生/学期</t>
  </si>
  <si>
    <t>小学3-6年级生均标准</t>
  </si>
  <si>
    <t>70元/生/学期</t>
  </si>
  <si>
    <t>数量指标教辅费发放率</t>
  </si>
  <si>
    <t>教科书是否按时发放</t>
  </si>
  <si>
    <t>减轻家长负担，保障义务段学生入学</t>
  </si>
  <si>
    <t>减轻</t>
  </si>
  <si>
    <t>学生满意度</t>
  </si>
  <si>
    <t>2024年度教师待遇项目绩效自评表</t>
  </si>
  <si>
    <t>单位名称：武汉市东西湖区黄狮海学校                               填报日期：2025.4.15</t>
  </si>
  <si>
    <t>生态环境成本指标</t>
  </si>
  <si>
    <t>全校班主任数量</t>
  </si>
  <si>
    <t>高质量完成班主任工作</t>
  </si>
  <si>
    <t>满足学生家长对于班级管理诉求</t>
  </si>
  <si>
    <t>班主任满意度</t>
  </si>
  <si>
    <t>2024年度教师困难学生及小规模学校课后服务财政补贴项目绩效自评表</t>
  </si>
  <si>
    <t>服务学生人数</t>
  </si>
  <si>
    <t>服务效果</t>
  </si>
  <si>
    <t>2024年度××项目绩效自评表</t>
  </si>
  <si>
    <t>单位名称：                                                  填报日期：</t>
  </si>
  <si>
    <r>
      <rPr>
        <sz val="10.5"/>
        <color theme="1"/>
        <rFont val="宋体"/>
        <charset val="134"/>
      </rPr>
      <t>1、常年性项目</t>
    </r>
    <r>
      <rPr>
        <sz val="10.5"/>
        <color theme="1"/>
        <rFont val="宋体"/>
        <charset val="134"/>
      </rPr>
      <t xml:space="preserve">     </t>
    </r>
    <r>
      <rPr>
        <sz val="10.5"/>
        <color theme="1"/>
        <rFont val="宋体"/>
        <charset val="134"/>
      </rPr>
      <t>□</t>
    </r>
    <r>
      <rPr>
        <sz val="10.5"/>
        <color theme="1"/>
        <rFont val="宋体"/>
        <charset val="134"/>
      </rPr>
      <t xml:space="preserve">   </t>
    </r>
    <r>
      <rPr>
        <sz val="10.5"/>
        <color theme="1"/>
        <rFont val="宋体"/>
        <charset val="134"/>
      </rPr>
      <t>2、延续性项目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□</t>
    </r>
    <r>
      <rPr>
        <sz val="10.5"/>
        <color theme="1"/>
        <rFont val="宋体"/>
        <charset val="134"/>
      </rPr>
      <t xml:space="preserve">      </t>
    </r>
    <r>
      <rPr>
        <sz val="10.5"/>
        <color theme="1"/>
        <rFont val="宋体"/>
        <charset val="134"/>
      </rPr>
      <t>3、一次性项目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□</t>
    </r>
  </si>
  <si>
    <t>满意度指标（10分）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</si>
</sst>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</numFmts>
  <fonts count="3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楷体_GB2312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.5"/>
      <color theme="1"/>
      <name val="SimSun"/>
      <charset val="134"/>
    </font>
    <font>
      <b/>
      <sz val="20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宋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6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9" fontId="3" fillId="0" borderId="1" xfId="3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9" fontId="6" fillId="0" borderId="0" xfId="3" applyFont="1" applyFill="1" applyBorder="1" applyAlignment="1" applyProtection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0" fontId="3" fillId="0" borderId="1" xfId="3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9" fontId="3" fillId="0" borderId="1" xfId="3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10" fontId="0" fillId="0" borderId="1" xfId="3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 applyProtection="1">
      <alignment vertical="center"/>
    </xf>
    <xf numFmtId="177" fontId="11" fillId="0" borderId="1" xfId="0" applyNumberFormat="1" applyFont="1" applyFill="1" applyBorder="1" applyAlignment="1" applyProtection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10795</xdr:colOff>
          <xdr:row>0</xdr:row>
          <xdr:rowOff>86995</xdr:rowOff>
        </xdr:from>
        <xdr:to>
          <xdr:col>27</xdr:col>
          <xdr:colOff>295910</xdr:colOff>
          <xdr:row>63</xdr:row>
          <xdr:rowOff>83820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0795" y="86995"/>
              <a:ext cx="18801715" cy="114395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4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package" Target="../embeddings/Workbook1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workbookViewId="0">
      <selection activeCell="C10" sqref="C10"/>
    </sheetView>
  </sheetViews>
  <sheetFormatPr defaultColWidth="9" defaultRowHeight="13.5"/>
  <cols>
    <col min="1" max="1" width="3.75" customWidth="1"/>
    <col min="2" max="2" width="12.875" customWidth="1"/>
    <col min="3" max="3" width="13" customWidth="1"/>
    <col min="4" max="4" width="13.875" customWidth="1"/>
    <col min="5" max="5" width="11.125" customWidth="1"/>
    <col min="6" max="6" width="12.25" customWidth="1"/>
    <col min="7" max="7" width="11" customWidth="1"/>
    <col min="8" max="8" width="10.375" customWidth="1"/>
    <col min="13" max="13" width="11.25" customWidth="1"/>
    <col min="14" max="14" width="6.125" customWidth="1"/>
    <col min="15" max="15" width="15.625" customWidth="1"/>
  </cols>
  <sheetData>
    <row r="1" ht="57" customHeight="1" spans="1:15">
      <c r="A1" s="76" t="s">
        <v>0</v>
      </c>
      <c r="B1" s="76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="74" customFormat="1" ht="24.95" customHeight="1" spans="1:15">
      <c r="A2" s="78" t="s">
        <v>1</v>
      </c>
      <c r="B2" s="78"/>
      <c r="C2" s="78" t="s">
        <v>2</v>
      </c>
      <c r="D2" s="78"/>
      <c r="E2" s="79" t="s">
        <v>3</v>
      </c>
      <c r="F2" s="79"/>
      <c r="G2" s="79"/>
      <c r="H2" s="78"/>
      <c r="I2" s="78"/>
      <c r="J2" s="78"/>
      <c r="K2" s="78"/>
      <c r="L2" s="78"/>
      <c r="M2" s="78"/>
      <c r="N2" s="78"/>
      <c r="O2" s="78" t="s">
        <v>4</v>
      </c>
    </row>
    <row r="3" s="75" customFormat="1" ht="18.95" customHeight="1" spans="1:15">
      <c r="A3" s="65" t="s">
        <v>5</v>
      </c>
      <c r="B3" s="65" t="s">
        <v>6</v>
      </c>
      <c r="C3" s="65" t="s">
        <v>7</v>
      </c>
      <c r="D3" s="65" t="s">
        <v>8</v>
      </c>
      <c r="E3" s="65" t="s">
        <v>9</v>
      </c>
      <c r="F3" s="65"/>
      <c r="G3" s="65"/>
      <c r="H3" s="65" t="s">
        <v>10</v>
      </c>
      <c r="I3" s="65" t="s">
        <v>11</v>
      </c>
      <c r="J3" s="65"/>
      <c r="K3" s="65"/>
      <c r="L3" s="65"/>
      <c r="M3" s="65"/>
      <c r="N3" s="65"/>
      <c r="O3" s="65" t="s">
        <v>12</v>
      </c>
    </row>
    <row r="4" s="75" customFormat="1" ht="30" customHeight="1" spans="1:15">
      <c r="A4" s="65"/>
      <c r="B4" s="65"/>
      <c r="C4" s="65"/>
      <c r="D4" s="65"/>
      <c r="E4" s="65" t="s">
        <v>13</v>
      </c>
      <c r="F4" s="65" t="s">
        <v>14</v>
      </c>
      <c r="G4" s="65" t="s">
        <v>15</v>
      </c>
      <c r="H4" s="65"/>
      <c r="I4" s="65" t="s">
        <v>16</v>
      </c>
      <c r="J4" s="65" t="s">
        <v>17</v>
      </c>
      <c r="K4" s="65" t="s">
        <v>18</v>
      </c>
      <c r="L4" s="65" t="s">
        <v>19</v>
      </c>
      <c r="M4" s="65" t="s">
        <v>20</v>
      </c>
      <c r="N4" s="65" t="s">
        <v>21</v>
      </c>
      <c r="O4" s="65"/>
    </row>
    <row r="5" ht="30" customHeight="1" spans="1:15">
      <c r="A5" s="73">
        <v>1</v>
      </c>
      <c r="B5" s="68" t="s">
        <v>22</v>
      </c>
      <c r="C5" s="68" t="s">
        <v>23</v>
      </c>
      <c r="D5" s="68" t="s">
        <v>22</v>
      </c>
      <c r="E5" s="69">
        <v>42.12</v>
      </c>
      <c r="F5" s="69">
        <v>30.596</v>
      </c>
      <c r="G5" s="69">
        <f>E5+F5</f>
        <v>72.716</v>
      </c>
      <c r="H5" s="69">
        <v>60.854</v>
      </c>
      <c r="I5" s="73">
        <f>ROUND(H5/G5*20,1)</f>
        <v>16.7</v>
      </c>
      <c r="J5" s="73">
        <v>19</v>
      </c>
      <c r="K5" s="73">
        <v>20</v>
      </c>
      <c r="L5" s="73">
        <v>29</v>
      </c>
      <c r="M5" s="73">
        <v>10</v>
      </c>
      <c r="N5" s="73">
        <f>SUM(I5:M5)</f>
        <v>94.7</v>
      </c>
      <c r="O5" s="73"/>
    </row>
    <row r="6" ht="30" customHeight="1" spans="1:15">
      <c r="A6" s="73">
        <v>2</v>
      </c>
      <c r="B6" s="68" t="s">
        <v>22</v>
      </c>
      <c r="C6" s="68" t="s">
        <v>24</v>
      </c>
      <c r="D6" s="68" t="s">
        <v>22</v>
      </c>
      <c r="E6" s="73">
        <v>0.54</v>
      </c>
      <c r="F6" s="73">
        <v>0</v>
      </c>
      <c r="G6" s="69">
        <f t="shared" ref="G6:G13" si="0">E6+F6</f>
        <v>0.54</v>
      </c>
      <c r="H6" s="69">
        <v>0.54</v>
      </c>
      <c r="I6" s="73">
        <f t="shared" ref="I6:I13" si="1">ROUND(H6/G6*20,1)</f>
        <v>20</v>
      </c>
      <c r="J6" s="73">
        <v>19</v>
      </c>
      <c r="K6" s="73">
        <v>20</v>
      </c>
      <c r="L6" s="73">
        <v>30</v>
      </c>
      <c r="M6" s="73">
        <v>10</v>
      </c>
      <c r="N6" s="73">
        <f t="shared" ref="N6:N13" si="2">SUM(I6:M6)</f>
        <v>99</v>
      </c>
      <c r="O6" s="73"/>
    </row>
    <row r="7" ht="30" customHeight="1" spans="1:15">
      <c r="A7" s="73">
        <v>3</v>
      </c>
      <c r="B7" s="68" t="s">
        <v>22</v>
      </c>
      <c r="C7" s="68" t="s">
        <v>25</v>
      </c>
      <c r="D7" s="68" t="s">
        <v>22</v>
      </c>
      <c r="E7" s="69">
        <v>66</v>
      </c>
      <c r="F7" s="69">
        <v>7.144</v>
      </c>
      <c r="G7" s="69">
        <f t="shared" si="0"/>
        <v>73.144</v>
      </c>
      <c r="H7" s="69">
        <v>66</v>
      </c>
      <c r="I7" s="84">
        <f t="shared" si="1"/>
        <v>18</v>
      </c>
      <c r="J7" s="73">
        <v>20</v>
      </c>
      <c r="K7" s="73">
        <v>20</v>
      </c>
      <c r="L7" s="73">
        <v>28</v>
      </c>
      <c r="M7" s="73">
        <v>10</v>
      </c>
      <c r="N7" s="73">
        <f t="shared" si="2"/>
        <v>96</v>
      </c>
      <c r="O7" s="73"/>
    </row>
    <row r="8" ht="30" customHeight="1" spans="1:15">
      <c r="A8" s="73">
        <v>4</v>
      </c>
      <c r="B8" s="68" t="s">
        <v>22</v>
      </c>
      <c r="C8" s="68" t="s">
        <v>26</v>
      </c>
      <c r="D8" s="68" t="s">
        <v>22</v>
      </c>
      <c r="E8" s="69">
        <v>26</v>
      </c>
      <c r="F8" s="69">
        <v>6</v>
      </c>
      <c r="G8" s="69">
        <f t="shared" si="0"/>
        <v>32</v>
      </c>
      <c r="H8" s="69">
        <v>29.497</v>
      </c>
      <c r="I8" s="73">
        <f t="shared" si="1"/>
        <v>18.4</v>
      </c>
      <c r="J8" s="73">
        <v>18</v>
      </c>
      <c r="K8" s="73">
        <v>20</v>
      </c>
      <c r="L8" s="73">
        <v>29</v>
      </c>
      <c r="M8" s="73">
        <v>10</v>
      </c>
      <c r="N8" s="73">
        <f t="shared" si="2"/>
        <v>95.4</v>
      </c>
      <c r="O8" s="73"/>
    </row>
    <row r="9" ht="30" customHeight="1" spans="1:15">
      <c r="A9" s="73">
        <v>5</v>
      </c>
      <c r="B9" s="68" t="s">
        <v>22</v>
      </c>
      <c r="C9" s="68" t="s">
        <v>27</v>
      </c>
      <c r="D9" s="68" t="s">
        <v>22</v>
      </c>
      <c r="E9" s="69">
        <v>60.34848</v>
      </c>
      <c r="F9" s="69">
        <v>-50.097533</v>
      </c>
      <c r="G9" s="69">
        <f t="shared" si="0"/>
        <v>10.250947</v>
      </c>
      <c r="H9" s="69">
        <v>10.25</v>
      </c>
      <c r="I9" s="73">
        <f t="shared" si="1"/>
        <v>20</v>
      </c>
      <c r="J9" s="73">
        <v>15</v>
      </c>
      <c r="K9" s="73">
        <v>20</v>
      </c>
      <c r="L9" s="73">
        <v>29</v>
      </c>
      <c r="M9" s="73">
        <v>10</v>
      </c>
      <c r="N9" s="73">
        <f t="shared" si="2"/>
        <v>94</v>
      </c>
      <c r="O9" s="73"/>
    </row>
    <row r="10" ht="30" customHeight="1" spans="1:15">
      <c r="A10" s="73">
        <v>6</v>
      </c>
      <c r="B10" s="68" t="s">
        <v>22</v>
      </c>
      <c r="C10" s="68" t="s">
        <v>28</v>
      </c>
      <c r="D10" s="68" t="s">
        <v>22</v>
      </c>
      <c r="E10" s="69">
        <v>1231.015957</v>
      </c>
      <c r="F10" s="69">
        <v>-224.158778</v>
      </c>
      <c r="G10" s="69">
        <f t="shared" si="0"/>
        <v>1006.857179</v>
      </c>
      <c r="H10" s="69">
        <v>1006.857179</v>
      </c>
      <c r="I10" s="73">
        <f t="shared" si="1"/>
        <v>20</v>
      </c>
      <c r="J10" s="73">
        <v>19</v>
      </c>
      <c r="K10" s="73">
        <v>19</v>
      </c>
      <c r="L10" s="73">
        <v>30</v>
      </c>
      <c r="M10" s="73">
        <v>10</v>
      </c>
      <c r="N10" s="73">
        <f t="shared" si="2"/>
        <v>98</v>
      </c>
      <c r="O10" s="73"/>
    </row>
    <row r="11" ht="30" customHeight="1" spans="1:15">
      <c r="A11" s="73">
        <v>7</v>
      </c>
      <c r="B11" s="68" t="s">
        <v>22</v>
      </c>
      <c r="C11" s="68" t="s">
        <v>29</v>
      </c>
      <c r="D11" s="68" t="s">
        <v>22</v>
      </c>
      <c r="E11" s="69">
        <v>30.82889</v>
      </c>
      <c r="F11" s="69">
        <v>0</v>
      </c>
      <c r="G11" s="69">
        <f t="shared" si="0"/>
        <v>30.82889</v>
      </c>
      <c r="H11" s="69">
        <v>29.576541</v>
      </c>
      <c r="I11" s="73">
        <f t="shared" si="1"/>
        <v>19.2</v>
      </c>
      <c r="J11" s="73">
        <v>19</v>
      </c>
      <c r="K11" s="73">
        <v>20</v>
      </c>
      <c r="L11" s="73">
        <v>29</v>
      </c>
      <c r="M11" s="73">
        <v>10</v>
      </c>
      <c r="N11" s="73">
        <f t="shared" si="2"/>
        <v>97.2</v>
      </c>
      <c r="O11" s="73"/>
    </row>
    <row r="12" ht="27" spans="1:15">
      <c r="A12" s="73">
        <v>8</v>
      </c>
      <c r="B12" s="68" t="s">
        <v>22</v>
      </c>
      <c r="C12" s="66" t="s">
        <v>30</v>
      </c>
      <c r="D12" s="68" t="s">
        <v>22</v>
      </c>
      <c r="E12" s="80">
        <v>5.92</v>
      </c>
      <c r="F12" s="80">
        <v>3.6</v>
      </c>
      <c r="G12" s="69">
        <f t="shared" si="0"/>
        <v>9.52</v>
      </c>
      <c r="H12" s="81">
        <v>9.52</v>
      </c>
      <c r="I12" s="73">
        <f t="shared" si="1"/>
        <v>20</v>
      </c>
      <c r="J12" s="80">
        <v>15</v>
      </c>
      <c r="K12" s="80">
        <v>18</v>
      </c>
      <c r="L12" s="80">
        <v>30</v>
      </c>
      <c r="M12" s="80">
        <v>10</v>
      </c>
      <c r="N12" s="73">
        <f t="shared" si="2"/>
        <v>93</v>
      </c>
      <c r="O12" s="80"/>
    </row>
    <row r="13" ht="40.5" spans="1:15">
      <c r="A13" s="73">
        <v>9</v>
      </c>
      <c r="B13" s="68" t="s">
        <v>22</v>
      </c>
      <c r="C13" s="68" t="s">
        <v>31</v>
      </c>
      <c r="D13" s="68" t="s">
        <v>22</v>
      </c>
      <c r="E13" s="80"/>
      <c r="F13" s="81">
        <v>0.441</v>
      </c>
      <c r="G13" s="69">
        <f t="shared" si="0"/>
        <v>0.441</v>
      </c>
      <c r="H13" s="81">
        <v>0.441</v>
      </c>
      <c r="I13" s="73">
        <f t="shared" si="1"/>
        <v>20</v>
      </c>
      <c r="J13" s="80">
        <v>15</v>
      </c>
      <c r="K13" s="80">
        <v>20</v>
      </c>
      <c r="L13" s="80">
        <v>30</v>
      </c>
      <c r="M13" s="80">
        <v>10</v>
      </c>
      <c r="N13" s="73">
        <f t="shared" si="2"/>
        <v>95</v>
      </c>
      <c r="O13" s="80"/>
    </row>
    <row r="14" ht="21" customHeight="1" spans="1:15">
      <c r="A14" s="82"/>
      <c r="B14" s="66" t="s">
        <v>15</v>
      </c>
      <c r="C14" s="66"/>
      <c r="D14" s="66"/>
      <c r="E14" s="83">
        <f>SUM(E3:E13)</f>
        <v>1462.773327</v>
      </c>
      <c r="F14" s="83">
        <f>SUM(F3:F13)</f>
        <v>-226.475311</v>
      </c>
      <c r="G14" s="83">
        <f>SUM(G3:G13)</f>
        <v>1236.298016</v>
      </c>
      <c r="H14" s="83">
        <f>SUM(H3:H13)</f>
        <v>1213.53572</v>
      </c>
      <c r="I14" s="85"/>
      <c r="J14" s="86"/>
      <c r="K14" s="86"/>
      <c r="L14" s="86"/>
      <c r="M14" s="86"/>
      <c r="N14" s="87"/>
      <c r="O14" s="82"/>
    </row>
  </sheetData>
  <mergeCells count="11">
    <mergeCell ref="A1:O1"/>
    <mergeCell ref="A2:B2"/>
    <mergeCell ref="E2:G2"/>
    <mergeCell ref="E3:G3"/>
    <mergeCell ref="I3:N3"/>
    <mergeCell ref="A3:A4"/>
    <mergeCell ref="B3:B4"/>
    <mergeCell ref="C3:C4"/>
    <mergeCell ref="D3:D4"/>
    <mergeCell ref="H3:H4"/>
    <mergeCell ref="O3:O4"/>
  </mergeCells>
  <pageMargins left="0.75" right="0.75" top="1" bottom="1" header="0.5" footer="0.5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workbookViewId="0">
      <selection activeCell="I5" sqref="I5"/>
    </sheetView>
  </sheetViews>
  <sheetFormatPr defaultColWidth="9" defaultRowHeight="13.5"/>
  <cols>
    <col min="1" max="1" width="7.875" customWidth="1"/>
    <col min="2" max="2" width="8.625" customWidth="1"/>
    <col min="3" max="3" width="13.5" customWidth="1"/>
    <col min="5" max="5" width="12.5" customWidth="1"/>
    <col min="6" max="6" width="10.875" customWidth="1"/>
    <col min="7" max="7" width="10.625" customWidth="1"/>
    <col min="8" max="9" width="9.375" customWidth="1"/>
    <col min="10" max="10" width="12.625"/>
    <col min="15" max="15" width="12.5" customWidth="1"/>
    <col min="17" max="17" width="16.75" customWidth="1"/>
  </cols>
  <sheetData>
    <row r="1" ht="39.75" customHeight="1" spans="1:17">
      <c r="A1" s="58" t="s">
        <v>32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>
      <c r="A2" t="s">
        <v>1</v>
      </c>
      <c r="B2" t="s">
        <v>2</v>
      </c>
      <c r="F2" t="s">
        <v>33</v>
      </c>
      <c r="G2" s="59">
        <v>59617785</v>
      </c>
      <c r="Q2" t="s">
        <v>4</v>
      </c>
    </row>
    <row r="3" ht="18" customHeight="1" spans="1:17">
      <c r="A3" s="60" t="s">
        <v>5</v>
      </c>
      <c r="B3" s="60" t="s">
        <v>34</v>
      </c>
      <c r="C3" s="60" t="s">
        <v>6</v>
      </c>
      <c r="D3" s="60" t="s">
        <v>7</v>
      </c>
      <c r="E3" s="60" t="s">
        <v>8</v>
      </c>
      <c r="F3" s="61" t="s">
        <v>9</v>
      </c>
      <c r="G3" s="62"/>
      <c r="H3" s="63"/>
      <c r="I3" s="60" t="s">
        <v>10</v>
      </c>
      <c r="J3" s="60" t="s">
        <v>35</v>
      </c>
      <c r="K3" s="61" t="s">
        <v>36</v>
      </c>
      <c r="L3" s="62"/>
      <c r="M3" s="62"/>
      <c r="N3" s="62"/>
      <c r="O3" s="62"/>
      <c r="P3" s="63"/>
      <c r="Q3" s="60" t="s">
        <v>12</v>
      </c>
    </row>
    <row r="4" ht="27" customHeight="1" spans="1:17">
      <c r="A4" s="64"/>
      <c r="B4" s="64"/>
      <c r="C4" s="64"/>
      <c r="D4" s="64"/>
      <c r="E4" s="64"/>
      <c r="F4" s="65" t="s">
        <v>13</v>
      </c>
      <c r="G4" s="65" t="s">
        <v>14</v>
      </c>
      <c r="H4" s="65" t="s">
        <v>15</v>
      </c>
      <c r="I4" s="64"/>
      <c r="J4" s="64"/>
      <c r="K4" s="65" t="s">
        <v>16</v>
      </c>
      <c r="L4" s="65" t="s">
        <v>37</v>
      </c>
      <c r="M4" s="65" t="s">
        <v>38</v>
      </c>
      <c r="N4" s="65" t="s">
        <v>19</v>
      </c>
      <c r="O4" s="65" t="s">
        <v>20</v>
      </c>
      <c r="P4" s="65" t="s">
        <v>21</v>
      </c>
      <c r="Q4" s="64"/>
    </row>
    <row r="5" ht="49" customHeight="1" spans="1:17">
      <c r="A5" s="66">
        <v>1</v>
      </c>
      <c r="B5" s="67" t="s">
        <v>39</v>
      </c>
      <c r="C5" s="68" t="s">
        <v>22</v>
      </c>
      <c r="D5" s="66" t="s">
        <v>40</v>
      </c>
      <c r="E5" s="68" t="s">
        <v>22</v>
      </c>
      <c r="F5" s="69">
        <v>2400.98</v>
      </c>
      <c r="G5" s="69">
        <f>H5-F5</f>
        <v>39.4922000000001</v>
      </c>
      <c r="H5" s="69">
        <v>2440.4722</v>
      </c>
      <c r="I5" s="71">
        <v>2357.3665</v>
      </c>
      <c r="J5" s="72">
        <f>I5/H5</f>
        <v>0.965946877001918</v>
      </c>
      <c r="K5" s="73">
        <v>19.32</v>
      </c>
      <c r="L5" s="73">
        <v>18</v>
      </c>
      <c r="M5" s="73">
        <v>19</v>
      </c>
      <c r="N5" s="73">
        <v>29</v>
      </c>
      <c r="O5" s="73">
        <v>10</v>
      </c>
      <c r="P5" s="73">
        <v>95.32</v>
      </c>
      <c r="Q5" s="70"/>
    </row>
    <row r="6" spans="1:17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spans="1:17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</row>
    <row r="8" spans="1:17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</row>
    <row r="9" spans="1:17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17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</row>
    <row r="11" spans="1:17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</row>
    <row r="12" spans="1:17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</row>
  </sheetData>
  <mergeCells count="11">
    <mergeCell ref="A1:Q1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zoomScale="115" zoomScaleNormal="115" topLeftCell="A26" workbookViewId="0">
      <selection activeCell="J4" sqref="J4"/>
    </sheetView>
  </sheetViews>
  <sheetFormatPr defaultColWidth="9" defaultRowHeight="13.5" outlineLevelCol="7"/>
  <cols>
    <col min="1" max="1" width="7.625" customWidth="1"/>
    <col min="2" max="2" width="8.125" customWidth="1"/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  <col min="13" max="13" width="10.375"/>
    <col min="14" max="14" width="11.5"/>
  </cols>
  <sheetData>
    <row r="1" ht="42.95" customHeight="1" spans="1:8">
      <c r="A1" s="1" t="s">
        <v>41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42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43</v>
      </c>
      <c r="B3" s="3"/>
      <c r="C3" s="3" t="s">
        <v>22</v>
      </c>
      <c r="D3" s="3"/>
      <c r="E3" s="3"/>
      <c r="F3" s="3"/>
      <c r="G3" s="3"/>
      <c r="H3" s="3"/>
    </row>
    <row r="4" ht="30" customHeight="1" spans="1:8">
      <c r="A4" s="3" t="s">
        <v>44</v>
      </c>
      <c r="B4" s="3"/>
      <c r="C4" s="49">
        <v>696.97336</v>
      </c>
      <c r="D4" s="49"/>
      <c r="E4" s="49"/>
      <c r="F4" s="49" t="s">
        <v>45</v>
      </c>
      <c r="G4" s="49"/>
      <c r="H4" s="49">
        <v>1743.49884</v>
      </c>
    </row>
    <row r="5" ht="30" customHeight="1" spans="1:8">
      <c r="A5" s="5" t="s">
        <v>46</v>
      </c>
      <c r="B5" s="6"/>
      <c r="C5" s="49"/>
      <c r="D5" s="49" t="s">
        <v>47</v>
      </c>
      <c r="E5" s="49" t="s">
        <v>48</v>
      </c>
      <c r="F5" s="49" t="s">
        <v>49</v>
      </c>
      <c r="G5" s="50" t="s">
        <v>50</v>
      </c>
      <c r="H5" s="51"/>
    </row>
    <row r="6" ht="30" customHeight="1" spans="1:8">
      <c r="A6" s="7"/>
      <c r="B6" s="8"/>
      <c r="C6" s="49" t="s">
        <v>51</v>
      </c>
      <c r="D6" s="49">
        <v>2440.4722</v>
      </c>
      <c r="E6" s="49">
        <v>2357.3665</v>
      </c>
      <c r="F6" s="52">
        <f>E6/D6</f>
        <v>0.965946877001918</v>
      </c>
      <c r="G6" s="52">
        <f>20*F6</f>
        <v>19.3189375400384</v>
      </c>
      <c r="H6" s="52"/>
    </row>
    <row r="7" ht="60" customHeight="1" spans="1:8">
      <c r="A7" s="3" t="s">
        <v>52</v>
      </c>
      <c r="B7" s="3"/>
      <c r="C7" s="53" t="s">
        <v>53</v>
      </c>
      <c r="D7" s="54"/>
      <c r="E7" s="54"/>
      <c r="F7" s="54"/>
      <c r="G7" s="54"/>
      <c r="H7" s="55"/>
    </row>
    <row r="8" ht="30" customHeight="1" spans="1:8">
      <c r="A8" s="13" t="s">
        <v>54</v>
      </c>
      <c r="B8" s="3" t="s">
        <v>55</v>
      </c>
      <c r="C8" s="3" t="s">
        <v>56</v>
      </c>
      <c r="D8" s="3" t="s">
        <v>57</v>
      </c>
      <c r="E8" s="3"/>
      <c r="F8" s="10" t="s">
        <v>58</v>
      </c>
      <c r="G8" s="3" t="s">
        <v>59</v>
      </c>
      <c r="H8" s="3" t="s">
        <v>60</v>
      </c>
    </row>
    <row r="9" ht="30" customHeight="1" spans="1:8">
      <c r="A9" s="13"/>
      <c r="B9" s="10" t="s">
        <v>17</v>
      </c>
      <c r="C9" s="12" t="s">
        <v>61</v>
      </c>
      <c r="D9" s="3" t="s">
        <v>62</v>
      </c>
      <c r="E9" s="3"/>
      <c r="F9" s="56">
        <v>1</v>
      </c>
      <c r="G9" s="56">
        <v>1</v>
      </c>
      <c r="H9" s="3">
        <v>18</v>
      </c>
    </row>
    <row r="10" ht="30" hidden="1" customHeight="1" spans="1:8">
      <c r="A10" s="13"/>
      <c r="B10" s="13"/>
      <c r="C10" s="12"/>
      <c r="D10" s="3"/>
      <c r="E10" s="3"/>
      <c r="F10" s="56"/>
      <c r="G10" s="56"/>
      <c r="H10" s="3"/>
    </row>
    <row r="11" ht="30" hidden="1" customHeight="1" spans="1:8">
      <c r="A11" s="13"/>
      <c r="B11" s="13"/>
      <c r="C11" s="12"/>
      <c r="D11" s="3"/>
      <c r="E11" s="3"/>
      <c r="F11" s="56"/>
      <c r="G11" s="56"/>
      <c r="H11" s="3"/>
    </row>
    <row r="12" ht="30" hidden="1" customHeight="1" spans="1:8">
      <c r="A12" s="13"/>
      <c r="B12" s="16"/>
      <c r="C12" s="12"/>
      <c r="D12" s="3"/>
      <c r="E12" s="3"/>
      <c r="F12" s="56"/>
      <c r="G12" s="56"/>
      <c r="H12" s="3"/>
    </row>
    <row r="13" ht="30" customHeight="1" spans="1:8">
      <c r="A13" s="13"/>
      <c r="B13" s="10" t="s">
        <v>18</v>
      </c>
      <c r="C13" s="12" t="s">
        <v>63</v>
      </c>
      <c r="D13" s="3" t="s">
        <v>64</v>
      </c>
      <c r="E13" s="3"/>
      <c r="F13" s="56">
        <v>1</v>
      </c>
      <c r="G13" s="56">
        <v>0.9</v>
      </c>
      <c r="H13" s="3">
        <v>9</v>
      </c>
    </row>
    <row r="14" ht="30" customHeight="1" spans="1:8">
      <c r="A14" s="13"/>
      <c r="B14" s="13"/>
      <c r="C14" s="12" t="s">
        <v>65</v>
      </c>
      <c r="D14" s="3" t="s">
        <v>66</v>
      </c>
      <c r="E14" s="3"/>
      <c r="F14" s="56">
        <v>1</v>
      </c>
      <c r="G14" s="56">
        <v>1</v>
      </c>
      <c r="H14" s="3">
        <v>10</v>
      </c>
    </row>
    <row r="15" ht="30" hidden="1" customHeight="1" spans="1:8">
      <c r="A15" s="13"/>
      <c r="B15" s="13"/>
      <c r="C15" s="12"/>
      <c r="D15" s="3"/>
      <c r="E15" s="3"/>
      <c r="F15" s="3"/>
      <c r="G15" s="56"/>
      <c r="H15" s="3"/>
    </row>
    <row r="16" ht="30" hidden="1" customHeight="1" spans="1:8">
      <c r="A16" s="13"/>
      <c r="B16" s="16"/>
      <c r="C16" s="12"/>
      <c r="D16" s="3"/>
      <c r="E16" s="3"/>
      <c r="F16" s="3"/>
      <c r="G16" s="56"/>
      <c r="H16" s="3"/>
    </row>
    <row r="17" ht="30" customHeight="1" spans="1:8">
      <c r="A17" s="13"/>
      <c r="B17" s="10" t="s">
        <v>67</v>
      </c>
      <c r="C17" s="12" t="s">
        <v>68</v>
      </c>
      <c r="D17" s="3" t="s">
        <v>69</v>
      </c>
      <c r="E17" s="3"/>
      <c r="F17" s="3" t="s">
        <v>70</v>
      </c>
      <c r="G17" s="56" t="s">
        <v>70</v>
      </c>
      <c r="H17" s="3">
        <v>24</v>
      </c>
    </row>
    <row r="18" ht="30" customHeight="1" spans="1:8">
      <c r="A18" s="13"/>
      <c r="B18" s="13"/>
      <c r="C18" s="12" t="s">
        <v>71</v>
      </c>
      <c r="D18" s="3" t="s">
        <v>72</v>
      </c>
      <c r="E18" s="3"/>
      <c r="F18" s="56">
        <v>1</v>
      </c>
      <c r="G18" s="56">
        <v>1</v>
      </c>
      <c r="H18" s="3">
        <v>5</v>
      </c>
    </row>
    <row r="19" ht="30" hidden="1" customHeight="1" spans="1:8">
      <c r="A19" s="13"/>
      <c r="B19" s="13"/>
      <c r="C19" s="12"/>
      <c r="D19" s="3"/>
      <c r="E19" s="3"/>
      <c r="F19" s="3"/>
      <c r="G19" s="56"/>
      <c r="H19" s="3"/>
    </row>
    <row r="20" ht="30" hidden="1" customHeight="1" spans="1:8">
      <c r="A20" s="13"/>
      <c r="B20" s="16"/>
      <c r="C20" s="12"/>
      <c r="D20" s="14"/>
      <c r="E20" s="15"/>
      <c r="F20" s="3"/>
      <c r="G20" s="56"/>
      <c r="H20" s="3"/>
    </row>
    <row r="21" ht="42.75" customHeight="1" spans="1:8">
      <c r="A21" s="16"/>
      <c r="B21" s="3" t="s">
        <v>73</v>
      </c>
      <c r="C21" s="12" t="s">
        <v>74</v>
      </c>
      <c r="D21" s="3" t="s">
        <v>75</v>
      </c>
      <c r="E21" s="3"/>
      <c r="F21" s="3" t="s">
        <v>76</v>
      </c>
      <c r="G21" s="56">
        <v>0.96</v>
      </c>
      <c r="H21" s="3">
        <v>10</v>
      </c>
    </row>
    <row r="22" ht="30" customHeight="1" spans="1:8">
      <c r="A22" s="3" t="s">
        <v>77</v>
      </c>
      <c r="B22" s="3"/>
      <c r="C22" s="14"/>
      <c r="D22" s="57"/>
      <c r="E22" s="57"/>
      <c r="F22" s="57"/>
      <c r="G22" s="57"/>
      <c r="H22" s="15"/>
    </row>
    <row r="23" ht="30" customHeight="1" spans="1:8">
      <c r="A23" s="16" t="s">
        <v>78</v>
      </c>
      <c r="B23" s="16"/>
      <c r="C23" s="3"/>
      <c r="D23" s="14"/>
      <c r="E23" s="15"/>
      <c r="F23" s="3"/>
      <c r="G23" s="3"/>
      <c r="H23" s="3"/>
    </row>
    <row r="24" ht="30" customHeight="1" spans="1:8">
      <c r="A24" s="3" t="s">
        <v>79</v>
      </c>
      <c r="B24" s="49">
        <f>SUM(H9:H21)+G6</f>
        <v>95.3189375400383</v>
      </c>
      <c r="C24" s="49"/>
      <c r="D24" s="49"/>
      <c r="E24" s="49"/>
      <c r="F24" s="49"/>
      <c r="G24" s="49"/>
      <c r="H24" s="49"/>
    </row>
    <row r="25" ht="180" customHeight="1" spans="1:8">
      <c r="A25" s="3" t="s">
        <v>80</v>
      </c>
      <c r="B25" s="3"/>
      <c r="C25" s="4" t="s">
        <v>81</v>
      </c>
      <c r="D25" s="4"/>
      <c r="E25" s="4"/>
      <c r="F25" s="4"/>
      <c r="G25" s="4"/>
      <c r="H25" s="4"/>
    </row>
    <row r="26" ht="180" customHeight="1" spans="1:8">
      <c r="A26" s="3" t="s">
        <v>82</v>
      </c>
      <c r="B26" s="3"/>
      <c r="C26" s="4" t="s">
        <v>83</v>
      </c>
      <c r="D26" s="4"/>
      <c r="E26" s="4"/>
      <c r="F26" s="4"/>
      <c r="G26" s="4"/>
      <c r="H26" s="4"/>
    </row>
    <row r="27" ht="180" customHeight="1" spans="1:8">
      <c r="A27" s="3" t="s">
        <v>84</v>
      </c>
      <c r="B27" s="3"/>
      <c r="C27" s="3" t="s">
        <v>85</v>
      </c>
      <c r="D27" s="3"/>
      <c r="E27" s="3"/>
      <c r="F27" s="3"/>
      <c r="G27" s="3"/>
      <c r="H27" s="3"/>
    </row>
    <row r="28" ht="134.1" customHeight="1" spans="1:8">
      <c r="A28" s="17" t="s">
        <v>86</v>
      </c>
      <c r="B28" s="18"/>
      <c r="C28" s="18"/>
      <c r="D28" s="18"/>
      <c r="E28" s="18"/>
      <c r="F28" s="18"/>
      <c r="G28" s="18"/>
      <c r="H28" s="18"/>
    </row>
  </sheetData>
  <mergeCells count="41">
    <mergeCell ref="A1:H1"/>
    <mergeCell ref="A2:H2"/>
    <mergeCell ref="A3:B3"/>
    <mergeCell ref="C3:H3"/>
    <mergeCell ref="A4:B4"/>
    <mergeCell ref="C4:E4"/>
    <mergeCell ref="F4:G4"/>
    <mergeCell ref="G5:H5"/>
    <mergeCell ref="G6:H6"/>
    <mergeCell ref="A7:B7"/>
    <mergeCell ref="C7:H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2:B22"/>
    <mergeCell ref="C22:H22"/>
    <mergeCell ref="D23:E23"/>
    <mergeCell ref="B24:H24"/>
    <mergeCell ref="A25:B25"/>
    <mergeCell ref="C25:H25"/>
    <mergeCell ref="A26:B26"/>
    <mergeCell ref="C26:H26"/>
    <mergeCell ref="A27:B27"/>
    <mergeCell ref="C27:H27"/>
    <mergeCell ref="A28:H28"/>
    <mergeCell ref="A8:A21"/>
    <mergeCell ref="B9:B12"/>
    <mergeCell ref="B13:B16"/>
    <mergeCell ref="B17:B20"/>
    <mergeCell ref="A5:B6"/>
  </mergeCells>
  <pageMargins left="0.75" right="0.75" top="1" bottom="1" header="0.5" footer="0.5"/>
  <pageSetup paperSize="9" orientation="portrait"/>
  <headerFooter/>
  <ignoredErrors>
    <ignoredError sqref="G6:H6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H20"/>
  <sheetViews>
    <sheetView topLeftCell="A11" workbookViewId="0">
      <selection activeCell="N10" sqref="N10"/>
    </sheetView>
  </sheetViews>
  <sheetFormatPr defaultColWidth="9" defaultRowHeight="13.5" outlineLevelCol="7"/>
  <cols>
    <col min="1" max="1" width="9" style="19"/>
    <col min="2" max="2" width="8.875" style="19" customWidth="1"/>
    <col min="3" max="3" width="9" style="19"/>
    <col min="4" max="4" width="9.75" style="19" customWidth="1"/>
    <col min="5" max="5" width="9.875" style="19" customWidth="1"/>
    <col min="6" max="6" width="11.375" style="19" customWidth="1"/>
    <col min="7" max="7" width="11" style="19" customWidth="1"/>
    <col min="8" max="8" width="16.125" style="19" customWidth="1"/>
    <col min="9" max="16384" width="9" style="19"/>
  </cols>
  <sheetData>
    <row r="1" s="19" customFormat="1" ht="59" customHeight="1" spans="1:8">
      <c r="A1" s="20" t="s">
        <v>87</v>
      </c>
      <c r="B1" s="20"/>
      <c r="C1" s="20"/>
      <c r="D1" s="20"/>
      <c r="E1" s="20"/>
      <c r="F1" s="20"/>
      <c r="G1" s="20"/>
      <c r="H1" s="20"/>
    </row>
    <row r="2" s="19" customFormat="1" ht="21" customHeight="1" spans="1:8">
      <c r="A2" s="21" t="s">
        <v>88</v>
      </c>
      <c r="B2" s="21"/>
      <c r="C2" s="21"/>
      <c r="D2" s="21"/>
      <c r="E2" s="21"/>
      <c r="F2" s="21"/>
      <c r="G2" s="21"/>
      <c r="H2" s="21"/>
    </row>
    <row r="3" s="19" customFormat="1" ht="30" customHeight="1" spans="1:8">
      <c r="A3" s="22" t="s">
        <v>7</v>
      </c>
      <c r="B3" s="22"/>
      <c r="C3" s="22" t="s">
        <v>26</v>
      </c>
      <c r="D3" s="22"/>
      <c r="E3" s="22"/>
      <c r="F3" s="22"/>
      <c r="G3" s="22"/>
      <c r="H3" s="22"/>
    </row>
    <row r="4" s="19" customFormat="1" ht="30" customHeight="1" spans="1:8">
      <c r="A4" s="22" t="s">
        <v>89</v>
      </c>
      <c r="B4" s="22"/>
      <c r="C4" s="23" t="s">
        <v>90</v>
      </c>
      <c r="D4" s="23"/>
      <c r="E4" s="23"/>
      <c r="F4" s="22" t="s">
        <v>91</v>
      </c>
      <c r="G4" s="22"/>
      <c r="H4" s="22" t="s">
        <v>22</v>
      </c>
    </row>
    <row r="5" s="19" customFormat="1" ht="30" customHeight="1" spans="1:8">
      <c r="A5" s="22" t="s">
        <v>92</v>
      </c>
      <c r="B5" s="22"/>
      <c r="C5" s="23" t="s">
        <v>93</v>
      </c>
      <c r="D5" s="23"/>
      <c r="E5" s="23"/>
      <c r="F5" s="23"/>
      <c r="G5" s="23"/>
      <c r="H5" s="23"/>
    </row>
    <row r="6" s="19" customFormat="1" ht="30" customHeight="1" spans="1:8">
      <c r="A6" s="22" t="s">
        <v>94</v>
      </c>
      <c r="B6" s="22"/>
      <c r="C6" s="23" t="s">
        <v>95</v>
      </c>
      <c r="D6" s="23"/>
      <c r="E6" s="23"/>
      <c r="F6" s="23"/>
      <c r="G6" s="23"/>
      <c r="H6" s="23"/>
    </row>
    <row r="7" s="19" customFormat="1" ht="30" customHeight="1" spans="1:8">
      <c r="A7" s="22" t="s">
        <v>96</v>
      </c>
      <c r="B7" s="22"/>
      <c r="C7" s="23" t="s">
        <v>97</v>
      </c>
      <c r="D7" s="23"/>
      <c r="E7" s="23"/>
      <c r="F7" s="23"/>
      <c r="G7" s="23"/>
      <c r="H7" s="23"/>
    </row>
    <row r="8" s="19" customFormat="1" ht="30" customHeight="1" spans="1:8">
      <c r="A8" s="24" t="s">
        <v>46</v>
      </c>
      <c r="B8" s="25"/>
      <c r="C8" s="22"/>
      <c r="D8" s="22" t="s">
        <v>47</v>
      </c>
      <c r="E8" s="22" t="s">
        <v>48</v>
      </c>
      <c r="F8" s="22" t="s">
        <v>49</v>
      </c>
      <c r="G8" s="24" t="s">
        <v>50</v>
      </c>
      <c r="H8" s="25"/>
    </row>
    <row r="9" s="19" customFormat="1" ht="30" customHeight="1" spans="1:8">
      <c r="A9" s="26"/>
      <c r="B9" s="27"/>
      <c r="C9" s="22" t="s">
        <v>98</v>
      </c>
      <c r="D9" s="22">
        <v>32</v>
      </c>
      <c r="E9" s="44">
        <v>29.497</v>
      </c>
      <c r="F9" s="48">
        <f>E9/D9</f>
        <v>0.92178125</v>
      </c>
      <c r="G9" s="38">
        <f>F9*20</f>
        <v>18.435625</v>
      </c>
      <c r="H9" s="38"/>
    </row>
    <row r="10" s="19" customFormat="1" ht="30" customHeight="1" spans="1:8">
      <c r="A10" s="29" t="s">
        <v>99</v>
      </c>
      <c r="B10" s="22" t="s">
        <v>55</v>
      </c>
      <c r="C10" s="22" t="s">
        <v>56</v>
      </c>
      <c r="D10" s="22" t="s">
        <v>57</v>
      </c>
      <c r="E10" s="22"/>
      <c r="F10" s="22" t="s">
        <v>58</v>
      </c>
      <c r="G10" s="22" t="s">
        <v>59</v>
      </c>
      <c r="H10" s="22" t="s">
        <v>60</v>
      </c>
    </row>
    <row r="11" s="19" customFormat="1" ht="30" customHeight="1" spans="1:8">
      <c r="A11" s="30"/>
      <c r="B11" s="29" t="s">
        <v>37</v>
      </c>
      <c r="C11" s="22" t="s">
        <v>100</v>
      </c>
      <c r="D11" s="22" t="s">
        <v>101</v>
      </c>
      <c r="E11" s="22"/>
      <c r="F11" s="22" t="s">
        <v>102</v>
      </c>
      <c r="G11" s="22" t="s">
        <v>102</v>
      </c>
      <c r="H11" s="22">
        <v>18</v>
      </c>
    </row>
    <row r="12" s="19" customFormat="1" ht="30" customHeight="1" spans="1:8">
      <c r="A12" s="30"/>
      <c r="B12" s="22" t="s">
        <v>38</v>
      </c>
      <c r="C12" s="22" t="s">
        <v>63</v>
      </c>
      <c r="D12" s="22" t="s">
        <v>103</v>
      </c>
      <c r="E12" s="22"/>
      <c r="F12" s="22">
        <v>6</v>
      </c>
      <c r="G12" s="22">
        <v>6</v>
      </c>
      <c r="H12" s="22">
        <v>10</v>
      </c>
    </row>
    <row r="13" s="19" customFormat="1" ht="30" customHeight="1" spans="1:8">
      <c r="A13" s="30"/>
      <c r="B13" s="22"/>
      <c r="C13" s="22" t="s">
        <v>65</v>
      </c>
      <c r="D13" s="22" t="s">
        <v>104</v>
      </c>
      <c r="E13" s="22"/>
      <c r="F13" s="31" t="s">
        <v>105</v>
      </c>
      <c r="G13" s="31" t="s">
        <v>105</v>
      </c>
      <c r="H13" s="22">
        <v>10</v>
      </c>
    </row>
    <row r="14" s="19" customFormat="1" ht="30" customHeight="1" spans="1:8">
      <c r="A14" s="30"/>
      <c r="B14" s="22" t="s">
        <v>19</v>
      </c>
      <c r="C14" s="22" t="s">
        <v>68</v>
      </c>
      <c r="D14" s="22" t="s">
        <v>106</v>
      </c>
      <c r="E14" s="22"/>
      <c r="F14" s="22" t="s">
        <v>107</v>
      </c>
      <c r="G14" s="22" t="s">
        <v>107</v>
      </c>
      <c r="H14" s="22">
        <v>29</v>
      </c>
    </row>
    <row r="15" s="19" customFormat="1" ht="39" customHeight="1" spans="1:8">
      <c r="A15" s="30"/>
      <c r="B15" s="22" t="s">
        <v>108</v>
      </c>
      <c r="C15" s="32" t="s">
        <v>109</v>
      </c>
      <c r="D15" s="22" t="s">
        <v>110</v>
      </c>
      <c r="E15" s="22"/>
      <c r="F15" s="22" t="s">
        <v>111</v>
      </c>
      <c r="G15" s="31">
        <v>1</v>
      </c>
      <c r="H15" s="22">
        <v>10</v>
      </c>
    </row>
    <row r="16" s="19" customFormat="1" ht="30" customHeight="1" spans="1:8">
      <c r="A16" s="22" t="s">
        <v>79</v>
      </c>
      <c r="B16" s="38">
        <f>SUM(G9,H10:H15)</f>
        <v>95.435625</v>
      </c>
      <c r="C16" s="38"/>
      <c r="D16" s="38"/>
      <c r="E16" s="38"/>
      <c r="F16" s="38"/>
      <c r="G16" s="38"/>
      <c r="H16" s="38"/>
    </row>
    <row r="17" s="19" customFormat="1" ht="57" customHeight="1" spans="1:8">
      <c r="A17" s="22" t="s">
        <v>80</v>
      </c>
      <c r="B17" s="22"/>
      <c r="C17" s="23" t="s">
        <v>81</v>
      </c>
      <c r="D17" s="23"/>
      <c r="E17" s="23"/>
      <c r="F17" s="23"/>
      <c r="G17" s="23"/>
      <c r="H17" s="23"/>
    </row>
    <row r="18" s="19" customFormat="1" ht="66" customHeight="1" spans="1:8">
      <c r="A18" s="22" t="s">
        <v>82</v>
      </c>
      <c r="B18" s="22"/>
      <c r="C18" s="23" t="s">
        <v>112</v>
      </c>
      <c r="D18" s="23"/>
      <c r="E18" s="23"/>
      <c r="F18" s="23"/>
      <c r="G18" s="23"/>
      <c r="H18" s="23"/>
    </row>
    <row r="19" s="19" customFormat="1" ht="111" customHeight="1" spans="1:8">
      <c r="A19" s="22" t="s">
        <v>84</v>
      </c>
      <c r="B19" s="22"/>
      <c r="C19" s="22" t="s">
        <v>113</v>
      </c>
      <c r="D19" s="22"/>
      <c r="E19" s="22"/>
      <c r="F19" s="22"/>
      <c r="G19" s="22"/>
      <c r="H19" s="22"/>
    </row>
    <row r="20" s="19" customFormat="1" ht="134.1" customHeight="1" spans="1:8">
      <c r="A20" s="33" t="s">
        <v>86</v>
      </c>
      <c r="B20" s="34"/>
      <c r="C20" s="34"/>
      <c r="D20" s="34"/>
      <c r="E20" s="34"/>
      <c r="F20" s="34"/>
      <c r="G20" s="34"/>
      <c r="H20" s="34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ageMargins left="0.75" right="0.75" top="1" bottom="1" header="0.5" footer="0.5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H20"/>
  <sheetViews>
    <sheetView topLeftCell="A12" workbookViewId="0">
      <selection activeCell="N20" sqref="N20"/>
    </sheetView>
  </sheetViews>
  <sheetFormatPr defaultColWidth="9" defaultRowHeight="13.5" outlineLevelCol="7"/>
  <cols>
    <col min="1" max="1" width="9" style="19"/>
    <col min="2" max="2" width="8.875" style="19" customWidth="1"/>
    <col min="3" max="3" width="9" style="19"/>
    <col min="4" max="4" width="9.75" style="19" customWidth="1"/>
    <col min="5" max="5" width="9.875" style="19" customWidth="1"/>
    <col min="6" max="6" width="11.375" style="19" customWidth="1"/>
    <col min="7" max="7" width="11" style="19" customWidth="1"/>
    <col min="8" max="8" width="16.125" style="19" customWidth="1"/>
    <col min="9" max="16384" width="9" style="19"/>
  </cols>
  <sheetData>
    <row r="1" s="19" customFormat="1" ht="59" customHeight="1" spans="1:8">
      <c r="A1" s="20" t="s">
        <v>114</v>
      </c>
      <c r="B1" s="20"/>
      <c r="C1" s="20"/>
      <c r="D1" s="20"/>
      <c r="E1" s="20"/>
      <c r="F1" s="20"/>
      <c r="G1" s="20"/>
      <c r="H1" s="20"/>
    </row>
    <row r="2" s="19" customFormat="1" ht="21" customHeight="1" spans="1:8">
      <c r="A2" s="21" t="s">
        <v>88</v>
      </c>
      <c r="B2" s="21"/>
      <c r="C2" s="21"/>
      <c r="D2" s="21"/>
      <c r="E2" s="21"/>
      <c r="F2" s="21"/>
      <c r="G2" s="21"/>
      <c r="H2" s="21"/>
    </row>
    <row r="3" s="19" customFormat="1" ht="30" customHeight="1" spans="1:8">
      <c r="A3" s="22" t="s">
        <v>7</v>
      </c>
      <c r="B3" s="22"/>
      <c r="C3" s="22" t="s">
        <v>28</v>
      </c>
      <c r="D3" s="22"/>
      <c r="E3" s="22"/>
      <c r="F3" s="22"/>
      <c r="G3" s="22"/>
      <c r="H3" s="22"/>
    </row>
    <row r="4" s="19" customFormat="1" ht="30" customHeight="1" spans="1:8">
      <c r="A4" s="22" t="s">
        <v>89</v>
      </c>
      <c r="B4" s="22"/>
      <c r="C4" s="23" t="s">
        <v>90</v>
      </c>
      <c r="D4" s="23"/>
      <c r="E4" s="23"/>
      <c r="F4" s="22" t="s">
        <v>91</v>
      </c>
      <c r="G4" s="22"/>
      <c r="H4" s="22" t="s">
        <v>22</v>
      </c>
    </row>
    <row r="5" s="19" customFormat="1" ht="30" customHeight="1" spans="1:8">
      <c r="A5" s="22" t="s">
        <v>92</v>
      </c>
      <c r="B5" s="22"/>
      <c r="C5" s="23" t="s">
        <v>93</v>
      </c>
      <c r="D5" s="23"/>
      <c r="E5" s="23"/>
      <c r="F5" s="23"/>
      <c r="G5" s="23"/>
      <c r="H5" s="23"/>
    </row>
    <row r="6" s="19" customFormat="1" ht="30" customHeight="1" spans="1:8">
      <c r="A6" s="22" t="s">
        <v>94</v>
      </c>
      <c r="B6" s="22"/>
      <c r="C6" s="23" t="s">
        <v>95</v>
      </c>
      <c r="D6" s="23"/>
      <c r="E6" s="23"/>
      <c r="F6" s="23"/>
      <c r="G6" s="23"/>
      <c r="H6" s="23"/>
    </row>
    <row r="7" s="19" customFormat="1" ht="30" customHeight="1" spans="1:8">
      <c r="A7" s="22" t="s">
        <v>96</v>
      </c>
      <c r="B7" s="22"/>
      <c r="C7" s="23" t="s">
        <v>97</v>
      </c>
      <c r="D7" s="23"/>
      <c r="E7" s="23"/>
      <c r="F7" s="23"/>
      <c r="G7" s="23"/>
      <c r="H7" s="23"/>
    </row>
    <row r="8" s="19" customFormat="1" ht="30" customHeight="1" spans="1:8">
      <c r="A8" s="24" t="s">
        <v>46</v>
      </c>
      <c r="B8" s="25"/>
      <c r="C8" s="22"/>
      <c r="D8" s="22" t="s">
        <v>47</v>
      </c>
      <c r="E8" s="22" t="s">
        <v>48</v>
      </c>
      <c r="F8" s="22" t="s">
        <v>49</v>
      </c>
      <c r="G8" s="24" t="s">
        <v>50</v>
      </c>
      <c r="H8" s="25"/>
    </row>
    <row r="9" s="19" customFormat="1" ht="30" customHeight="1" spans="1:8">
      <c r="A9" s="26"/>
      <c r="B9" s="27"/>
      <c r="C9" s="22" t="s">
        <v>98</v>
      </c>
      <c r="D9" s="44">
        <v>1006.857179</v>
      </c>
      <c r="E9" s="44">
        <v>1006.857179</v>
      </c>
      <c r="F9" s="28">
        <f>E9/D9</f>
        <v>1</v>
      </c>
      <c r="G9" s="22">
        <f>F9*20</f>
        <v>20</v>
      </c>
      <c r="H9" s="22"/>
    </row>
    <row r="10" s="19" customFormat="1" ht="30" customHeight="1" spans="1:8">
      <c r="A10" s="29" t="s">
        <v>99</v>
      </c>
      <c r="B10" s="22" t="s">
        <v>55</v>
      </c>
      <c r="C10" s="22" t="s">
        <v>56</v>
      </c>
      <c r="D10" s="22" t="s">
        <v>57</v>
      </c>
      <c r="E10" s="22"/>
      <c r="F10" s="22" t="s">
        <v>58</v>
      </c>
      <c r="G10" s="22" t="s">
        <v>59</v>
      </c>
      <c r="H10" s="22" t="s">
        <v>60</v>
      </c>
    </row>
    <row r="11" s="19" customFormat="1" ht="30" customHeight="1" spans="1:8">
      <c r="A11" s="30"/>
      <c r="B11" s="29" t="s">
        <v>37</v>
      </c>
      <c r="C11" s="22" t="s">
        <v>100</v>
      </c>
      <c r="D11" s="22" t="s">
        <v>101</v>
      </c>
      <c r="E11" s="22"/>
      <c r="F11" s="22" t="s">
        <v>102</v>
      </c>
      <c r="G11" s="22" t="s">
        <v>102</v>
      </c>
      <c r="H11" s="22">
        <v>19</v>
      </c>
    </row>
    <row r="12" s="19" customFormat="1" ht="30" customHeight="1" spans="1:8">
      <c r="A12" s="30"/>
      <c r="B12" s="22" t="s">
        <v>38</v>
      </c>
      <c r="C12" s="22" t="s">
        <v>63</v>
      </c>
      <c r="D12" s="22" t="s">
        <v>115</v>
      </c>
      <c r="E12" s="22"/>
      <c r="F12" s="22">
        <v>56</v>
      </c>
      <c r="G12" s="22">
        <v>56</v>
      </c>
      <c r="H12" s="22">
        <v>10</v>
      </c>
    </row>
    <row r="13" s="19" customFormat="1" ht="30" customHeight="1" spans="1:8">
      <c r="A13" s="30"/>
      <c r="B13" s="22"/>
      <c r="C13" s="22" t="s">
        <v>65</v>
      </c>
      <c r="D13" s="22" t="s">
        <v>116</v>
      </c>
      <c r="E13" s="22"/>
      <c r="F13" s="31" t="s">
        <v>102</v>
      </c>
      <c r="G13" s="31" t="s">
        <v>102</v>
      </c>
      <c r="H13" s="22">
        <v>9</v>
      </c>
    </row>
    <row r="14" s="19" customFormat="1" ht="30" customHeight="1" spans="1:8">
      <c r="A14" s="30"/>
      <c r="B14" s="22" t="s">
        <v>19</v>
      </c>
      <c r="C14" s="22" t="s">
        <v>68</v>
      </c>
      <c r="D14" s="22" t="s">
        <v>117</v>
      </c>
      <c r="E14" s="22"/>
      <c r="F14" s="22" t="s">
        <v>102</v>
      </c>
      <c r="G14" s="22" t="s">
        <v>102</v>
      </c>
      <c r="H14" s="22">
        <v>30</v>
      </c>
    </row>
    <row r="15" s="19" customFormat="1" ht="39" customHeight="1" spans="1:8">
      <c r="A15" s="30"/>
      <c r="B15" s="22" t="s">
        <v>108</v>
      </c>
      <c r="C15" s="32" t="s">
        <v>109</v>
      </c>
      <c r="D15" s="22" t="s">
        <v>110</v>
      </c>
      <c r="E15" s="22"/>
      <c r="F15" s="22" t="s">
        <v>111</v>
      </c>
      <c r="G15" s="31">
        <v>1</v>
      </c>
      <c r="H15" s="22">
        <v>10</v>
      </c>
    </row>
    <row r="16" s="19" customFormat="1" ht="30" customHeight="1" spans="1:8">
      <c r="A16" s="22" t="s">
        <v>79</v>
      </c>
      <c r="B16" s="22">
        <f>SUM(G9,H10:H15)</f>
        <v>98</v>
      </c>
      <c r="C16" s="22"/>
      <c r="D16" s="22"/>
      <c r="E16" s="22"/>
      <c r="F16" s="22"/>
      <c r="G16" s="22"/>
      <c r="H16" s="22"/>
    </row>
    <row r="17" s="19" customFormat="1" ht="57" customHeight="1" spans="1:8">
      <c r="A17" s="22" t="s">
        <v>80</v>
      </c>
      <c r="B17" s="22"/>
      <c r="C17" s="23" t="s">
        <v>81</v>
      </c>
      <c r="D17" s="23"/>
      <c r="E17" s="23"/>
      <c r="F17" s="23"/>
      <c r="G17" s="23"/>
      <c r="H17" s="23"/>
    </row>
    <row r="18" s="19" customFormat="1" ht="66" customHeight="1" spans="1:8">
      <c r="A18" s="22" t="s">
        <v>82</v>
      </c>
      <c r="B18" s="22"/>
      <c r="C18" s="23" t="s">
        <v>112</v>
      </c>
      <c r="D18" s="23"/>
      <c r="E18" s="23"/>
      <c r="F18" s="23"/>
      <c r="G18" s="23"/>
      <c r="H18" s="23"/>
    </row>
    <row r="19" s="19" customFormat="1" ht="111" customHeight="1" spans="1:8">
      <c r="A19" s="22" t="s">
        <v>84</v>
      </c>
      <c r="B19" s="22"/>
      <c r="C19" s="22" t="s">
        <v>113</v>
      </c>
      <c r="D19" s="22"/>
      <c r="E19" s="22"/>
      <c r="F19" s="22"/>
      <c r="G19" s="22"/>
      <c r="H19" s="22"/>
    </row>
    <row r="20" s="19" customFormat="1" ht="134.1" customHeight="1" spans="1:8">
      <c r="A20" s="33" t="s">
        <v>86</v>
      </c>
      <c r="B20" s="34"/>
      <c r="C20" s="34"/>
      <c r="D20" s="34"/>
      <c r="E20" s="34"/>
      <c r="F20" s="34"/>
      <c r="G20" s="34"/>
      <c r="H20" s="34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ageMargins left="0.75" right="0.75" top="1" bottom="1" header="0.5" footer="0.5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H21"/>
  <sheetViews>
    <sheetView topLeftCell="A15" workbookViewId="0">
      <selection activeCell="O6" sqref="O6"/>
    </sheetView>
  </sheetViews>
  <sheetFormatPr defaultColWidth="9" defaultRowHeight="13.5" outlineLevelCol="7"/>
  <cols>
    <col min="1" max="2" width="9" style="19"/>
    <col min="3" max="3" width="10.625" style="19" customWidth="1"/>
    <col min="4" max="4" width="9.75" style="19" customWidth="1"/>
    <col min="5" max="5" width="9.875" style="19" customWidth="1"/>
    <col min="6" max="6" width="11.375" style="19" customWidth="1"/>
    <col min="7" max="7" width="11" style="19" customWidth="1"/>
    <col min="8" max="8" width="15.375" style="19" customWidth="1"/>
    <col min="9" max="16384" width="9" style="19"/>
  </cols>
  <sheetData>
    <row r="1" s="19" customFormat="1" ht="50" customHeight="1" spans="1:8">
      <c r="A1" s="20" t="s">
        <v>118</v>
      </c>
      <c r="B1" s="35"/>
      <c r="C1" s="35"/>
      <c r="D1" s="35"/>
      <c r="E1" s="35"/>
      <c r="F1" s="35"/>
      <c r="G1" s="35"/>
      <c r="H1" s="35"/>
    </row>
    <row r="2" s="19" customFormat="1" ht="21" customHeight="1" spans="1:8">
      <c r="A2" s="21" t="s">
        <v>119</v>
      </c>
      <c r="B2" s="21"/>
      <c r="C2" s="21"/>
      <c r="D2" s="21"/>
      <c r="E2" s="21"/>
      <c r="F2" s="21"/>
      <c r="G2" s="21"/>
      <c r="H2" s="21"/>
    </row>
    <row r="3" s="19" customFormat="1" ht="31" customHeight="1" spans="1:8">
      <c r="A3" s="22" t="s">
        <v>7</v>
      </c>
      <c r="B3" s="22"/>
      <c r="C3" s="22" t="s">
        <v>23</v>
      </c>
      <c r="D3" s="22"/>
      <c r="E3" s="22"/>
      <c r="F3" s="22"/>
      <c r="G3" s="22"/>
      <c r="H3" s="22"/>
    </row>
    <row r="4" s="19" customFormat="1" ht="31" customHeight="1" spans="1:8">
      <c r="A4" s="22" t="s">
        <v>89</v>
      </c>
      <c r="B4" s="22"/>
      <c r="C4" s="23" t="s">
        <v>90</v>
      </c>
      <c r="D4" s="23"/>
      <c r="E4" s="23"/>
      <c r="F4" s="22" t="s">
        <v>91</v>
      </c>
      <c r="G4" s="22"/>
      <c r="H4" s="22" t="s">
        <v>120</v>
      </c>
    </row>
    <row r="5" s="19" customFormat="1" ht="31" customHeight="1" spans="1:8">
      <c r="A5" s="22" t="s">
        <v>92</v>
      </c>
      <c r="B5" s="22"/>
      <c r="C5" s="23" t="s">
        <v>93</v>
      </c>
      <c r="D5" s="23"/>
      <c r="E5" s="23"/>
      <c r="F5" s="23"/>
      <c r="G5" s="23"/>
      <c r="H5" s="23"/>
    </row>
    <row r="6" s="19" customFormat="1" ht="31" customHeight="1" spans="1:8">
      <c r="A6" s="22" t="s">
        <v>94</v>
      </c>
      <c r="B6" s="22"/>
      <c r="C6" s="23" t="s">
        <v>95</v>
      </c>
      <c r="D6" s="23"/>
      <c r="E6" s="23"/>
      <c r="F6" s="23"/>
      <c r="G6" s="23"/>
      <c r="H6" s="23"/>
    </row>
    <row r="7" s="19" customFormat="1" ht="31" customHeight="1" spans="1:8">
      <c r="A7" s="22" t="s">
        <v>96</v>
      </c>
      <c r="B7" s="22"/>
      <c r="C7" s="23" t="s">
        <v>97</v>
      </c>
      <c r="D7" s="23"/>
      <c r="E7" s="23"/>
      <c r="F7" s="23"/>
      <c r="G7" s="23"/>
      <c r="H7" s="23"/>
    </row>
    <row r="8" s="19" customFormat="1" ht="30" customHeight="1" spans="1:8">
      <c r="A8" s="24" t="s">
        <v>46</v>
      </c>
      <c r="B8" s="25"/>
      <c r="C8" s="22"/>
      <c r="D8" s="22" t="s">
        <v>47</v>
      </c>
      <c r="E8" s="22" t="s">
        <v>48</v>
      </c>
      <c r="F8" s="22" t="s">
        <v>49</v>
      </c>
      <c r="G8" s="24" t="s">
        <v>50</v>
      </c>
      <c r="H8" s="25"/>
    </row>
    <row r="9" s="19" customFormat="1" ht="30" customHeight="1" spans="1:8">
      <c r="A9" s="26"/>
      <c r="B9" s="27"/>
      <c r="C9" s="22" t="s">
        <v>98</v>
      </c>
      <c r="D9" s="44">
        <v>72.716</v>
      </c>
      <c r="E9" s="44">
        <v>60.854</v>
      </c>
      <c r="F9" s="37">
        <f>E9/D9</f>
        <v>0.836872215193355</v>
      </c>
      <c r="G9" s="38">
        <f>F9*20</f>
        <v>16.7374443038671</v>
      </c>
      <c r="H9" s="38"/>
    </row>
    <row r="10" s="19" customFormat="1" ht="30" customHeight="1" spans="1:8">
      <c r="A10" s="32" t="s">
        <v>121</v>
      </c>
      <c r="B10" s="39" t="s">
        <v>55</v>
      </c>
      <c r="C10" s="22" t="s">
        <v>56</v>
      </c>
      <c r="D10" s="22" t="s">
        <v>57</v>
      </c>
      <c r="E10" s="22"/>
      <c r="F10" s="22" t="s">
        <v>58</v>
      </c>
      <c r="G10" s="22" t="s">
        <v>59</v>
      </c>
      <c r="H10" s="22" t="s">
        <v>60</v>
      </c>
    </row>
    <row r="11" s="19" customFormat="1" ht="42" customHeight="1" spans="1:8">
      <c r="A11" s="32"/>
      <c r="B11" s="32" t="s">
        <v>17</v>
      </c>
      <c r="C11" s="22" t="s">
        <v>61</v>
      </c>
      <c r="D11" s="40" t="s">
        <v>122</v>
      </c>
      <c r="E11" s="41"/>
      <c r="F11" s="22" t="s">
        <v>123</v>
      </c>
      <c r="G11" s="22" t="s">
        <v>124</v>
      </c>
      <c r="H11" s="22">
        <v>19</v>
      </c>
    </row>
    <row r="12" s="19" customFormat="1" ht="36" customHeight="1" spans="1:8">
      <c r="A12" s="32"/>
      <c r="B12" s="29" t="s">
        <v>125</v>
      </c>
      <c r="C12" s="42" t="s">
        <v>63</v>
      </c>
      <c r="D12" s="22" t="s">
        <v>126</v>
      </c>
      <c r="E12" s="22"/>
      <c r="F12" s="22">
        <v>14</v>
      </c>
      <c r="G12" s="22">
        <v>14</v>
      </c>
      <c r="H12" s="22">
        <v>10</v>
      </c>
    </row>
    <row r="13" s="19" customFormat="1" ht="43" customHeight="1" spans="1:8">
      <c r="A13" s="32"/>
      <c r="B13" s="32"/>
      <c r="C13" s="29" t="s">
        <v>127</v>
      </c>
      <c r="D13" s="40" t="s">
        <v>128</v>
      </c>
      <c r="E13" s="41"/>
      <c r="F13" s="47" t="s">
        <v>129</v>
      </c>
      <c r="G13" s="22" t="s">
        <v>129</v>
      </c>
      <c r="H13" s="22">
        <v>10</v>
      </c>
    </row>
    <row r="14" s="19" customFormat="1" ht="55" customHeight="1" spans="1:8">
      <c r="A14" s="32"/>
      <c r="B14" s="29" t="s">
        <v>19</v>
      </c>
      <c r="C14" s="22" t="s">
        <v>68</v>
      </c>
      <c r="D14" s="22" t="s">
        <v>130</v>
      </c>
      <c r="E14" s="22"/>
      <c r="F14" s="22" t="s">
        <v>131</v>
      </c>
      <c r="G14" s="22" t="s">
        <v>131</v>
      </c>
      <c r="H14" s="22">
        <v>14</v>
      </c>
    </row>
    <row r="15" s="19" customFormat="1" ht="43" customHeight="1" spans="1:8">
      <c r="A15" s="32"/>
      <c r="B15" s="39"/>
      <c r="C15" s="22" t="s">
        <v>132</v>
      </c>
      <c r="D15" s="22" t="s">
        <v>133</v>
      </c>
      <c r="E15" s="22"/>
      <c r="F15" s="22" t="s">
        <v>134</v>
      </c>
      <c r="G15" s="22" t="s">
        <v>134</v>
      </c>
      <c r="H15" s="22">
        <v>15</v>
      </c>
    </row>
    <row r="16" s="19" customFormat="1" ht="49" customHeight="1" spans="1:8">
      <c r="A16" s="32"/>
      <c r="B16" s="22" t="s">
        <v>108</v>
      </c>
      <c r="C16" s="22" t="s">
        <v>135</v>
      </c>
      <c r="D16" s="22" t="s">
        <v>136</v>
      </c>
      <c r="E16" s="22"/>
      <c r="F16" s="22" t="s">
        <v>111</v>
      </c>
      <c r="G16" s="31">
        <v>0.95</v>
      </c>
      <c r="H16" s="22">
        <v>10</v>
      </c>
    </row>
    <row r="17" s="19" customFormat="1" ht="44" customHeight="1" spans="1:8">
      <c r="A17" s="22" t="s">
        <v>79</v>
      </c>
      <c r="B17" s="38">
        <f>H16+H15+H14+H11+H13+H12+G9</f>
        <v>94.7374443038671</v>
      </c>
      <c r="C17" s="38"/>
      <c r="D17" s="38"/>
      <c r="E17" s="38"/>
      <c r="F17" s="38"/>
      <c r="G17" s="38"/>
      <c r="H17" s="38"/>
    </row>
    <row r="18" s="19" customFormat="1" ht="79" customHeight="1" spans="1:8">
      <c r="A18" s="22" t="s">
        <v>80</v>
      </c>
      <c r="B18" s="22"/>
      <c r="C18" s="23" t="s">
        <v>81</v>
      </c>
      <c r="D18" s="23"/>
      <c r="E18" s="23"/>
      <c r="F18" s="23"/>
      <c r="G18" s="23"/>
      <c r="H18" s="23"/>
    </row>
    <row r="19" s="19" customFormat="1" ht="84" customHeight="1" spans="1:8">
      <c r="A19" s="22" t="s">
        <v>82</v>
      </c>
      <c r="B19" s="22"/>
      <c r="C19" s="23" t="s">
        <v>112</v>
      </c>
      <c r="D19" s="23"/>
      <c r="E19" s="23"/>
      <c r="F19" s="23"/>
      <c r="G19" s="23"/>
      <c r="H19" s="23"/>
    </row>
    <row r="20" s="19" customFormat="1" ht="125" customHeight="1" spans="1:8">
      <c r="A20" s="22" t="s">
        <v>84</v>
      </c>
      <c r="B20" s="22"/>
      <c r="C20" s="22" t="s">
        <v>113</v>
      </c>
      <c r="D20" s="22"/>
      <c r="E20" s="22"/>
      <c r="F20" s="22"/>
      <c r="G20" s="22"/>
      <c r="H20" s="22"/>
    </row>
    <row r="21" s="19" customFormat="1" ht="134.1" customHeight="1" spans="1:8">
      <c r="A21" s="33" t="s">
        <v>86</v>
      </c>
      <c r="B21" s="34"/>
      <c r="C21" s="34"/>
      <c r="D21" s="34"/>
      <c r="E21" s="34"/>
      <c r="F21" s="34"/>
      <c r="G21" s="34"/>
      <c r="H21" s="34"/>
    </row>
  </sheetData>
  <mergeCells count="34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B17:H17"/>
    <mergeCell ref="A18:B18"/>
    <mergeCell ref="C18:H18"/>
    <mergeCell ref="A19:B19"/>
    <mergeCell ref="C19:H19"/>
    <mergeCell ref="A20:B20"/>
    <mergeCell ref="C20:H20"/>
    <mergeCell ref="A21:H21"/>
    <mergeCell ref="A10:A16"/>
    <mergeCell ref="B12:B13"/>
    <mergeCell ref="B14:B15"/>
    <mergeCell ref="A8:B9"/>
  </mergeCells>
  <printOptions horizontalCentered="1"/>
  <pageMargins left="0.751388888888889" right="0.751388888888889" top="1" bottom="1" header="0.511805555555556" footer="0.511805555555556"/>
  <pageSetup paperSize="9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H20"/>
  <sheetViews>
    <sheetView topLeftCell="A12" workbookViewId="0">
      <selection activeCell="M20" sqref="M20"/>
    </sheetView>
  </sheetViews>
  <sheetFormatPr defaultColWidth="9" defaultRowHeight="13.5" outlineLevelCol="7"/>
  <cols>
    <col min="1" max="3" width="9" style="19"/>
    <col min="4" max="4" width="9.75" style="19" customWidth="1"/>
    <col min="5" max="5" width="9.875" style="19" customWidth="1"/>
    <col min="6" max="6" width="11.375" style="19" customWidth="1"/>
    <col min="7" max="7" width="11" style="19" customWidth="1"/>
    <col min="8" max="8" width="15.375" style="19" customWidth="1"/>
    <col min="9" max="16384" width="9" style="19"/>
  </cols>
  <sheetData>
    <row r="1" s="19" customFormat="1" ht="54" customHeight="1" spans="1:8">
      <c r="A1" s="20" t="s">
        <v>137</v>
      </c>
      <c r="B1" s="35"/>
      <c r="C1" s="35"/>
      <c r="D1" s="35"/>
      <c r="E1" s="35"/>
      <c r="F1" s="35"/>
      <c r="G1" s="35"/>
      <c r="H1" s="35"/>
    </row>
    <row r="2" s="19" customFormat="1" ht="21" customHeight="1" spans="1:8">
      <c r="A2" s="21" t="s">
        <v>138</v>
      </c>
      <c r="B2" s="21"/>
      <c r="C2" s="21"/>
      <c r="D2" s="21"/>
      <c r="E2" s="21"/>
      <c r="F2" s="21"/>
      <c r="G2" s="21"/>
      <c r="H2" s="21"/>
    </row>
    <row r="3" s="19" customFormat="1" ht="30" customHeight="1" spans="1:8">
      <c r="A3" s="22" t="s">
        <v>7</v>
      </c>
      <c r="B3" s="22"/>
      <c r="C3" s="22" t="s">
        <v>24</v>
      </c>
      <c r="D3" s="22"/>
      <c r="E3" s="22"/>
      <c r="F3" s="22"/>
      <c r="G3" s="22"/>
      <c r="H3" s="22"/>
    </row>
    <row r="4" s="19" customFormat="1" ht="30" customHeight="1" spans="1:8">
      <c r="A4" s="22" t="s">
        <v>89</v>
      </c>
      <c r="B4" s="22"/>
      <c r="C4" s="23" t="s">
        <v>90</v>
      </c>
      <c r="D4" s="23"/>
      <c r="E4" s="23"/>
      <c r="F4" s="22" t="s">
        <v>91</v>
      </c>
      <c r="G4" s="22"/>
      <c r="H4" s="22" t="s">
        <v>120</v>
      </c>
    </row>
    <row r="5" s="19" customFormat="1" ht="30" customHeight="1" spans="1:8">
      <c r="A5" s="22" t="s">
        <v>92</v>
      </c>
      <c r="B5" s="22"/>
      <c r="C5" s="23" t="s">
        <v>139</v>
      </c>
      <c r="D5" s="23"/>
      <c r="E5" s="23"/>
      <c r="F5" s="23"/>
      <c r="G5" s="23"/>
      <c r="H5" s="23"/>
    </row>
    <row r="6" s="19" customFormat="1" ht="30" customHeight="1" spans="1:8">
      <c r="A6" s="22" t="s">
        <v>94</v>
      </c>
      <c r="B6" s="22"/>
      <c r="C6" s="23" t="s">
        <v>140</v>
      </c>
      <c r="D6" s="23"/>
      <c r="E6" s="23"/>
      <c r="F6" s="23"/>
      <c r="G6" s="23"/>
      <c r="H6" s="23"/>
    </row>
    <row r="7" s="19" customFormat="1" ht="30" customHeight="1" spans="1:8">
      <c r="A7" s="22" t="s">
        <v>96</v>
      </c>
      <c r="B7" s="22"/>
      <c r="C7" s="23" t="s">
        <v>141</v>
      </c>
      <c r="D7" s="23"/>
      <c r="E7" s="23"/>
      <c r="F7" s="23"/>
      <c r="G7" s="23"/>
      <c r="H7" s="23"/>
    </row>
    <row r="8" s="19" customFormat="1" ht="30" customHeight="1" spans="1:8">
      <c r="A8" s="24" t="s">
        <v>46</v>
      </c>
      <c r="B8" s="25"/>
      <c r="C8" s="22"/>
      <c r="D8" s="22" t="s">
        <v>47</v>
      </c>
      <c r="E8" s="22" t="s">
        <v>48</v>
      </c>
      <c r="F8" s="22" t="s">
        <v>49</v>
      </c>
      <c r="G8" s="24" t="s">
        <v>50</v>
      </c>
      <c r="H8" s="25"/>
    </row>
    <row r="9" s="19" customFormat="1" ht="30" customHeight="1" spans="1:8">
      <c r="A9" s="26"/>
      <c r="B9" s="27"/>
      <c r="C9" s="22" t="s">
        <v>98</v>
      </c>
      <c r="D9" s="22">
        <v>0.54</v>
      </c>
      <c r="E9" s="22">
        <v>0.54</v>
      </c>
      <c r="F9" s="37">
        <f>E9/D9</f>
        <v>1</v>
      </c>
      <c r="G9" s="44">
        <f>F9*20</f>
        <v>20</v>
      </c>
      <c r="H9" s="44"/>
    </row>
    <row r="10" s="19" customFormat="1" ht="30" customHeight="1" spans="1:8">
      <c r="A10" s="32" t="s">
        <v>121</v>
      </c>
      <c r="B10" s="39" t="s">
        <v>55</v>
      </c>
      <c r="C10" s="22" t="s">
        <v>56</v>
      </c>
      <c r="D10" s="22" t="s">
        <v>57</v>
      </c>
      <c r="E10" s="22"/>
      <c r="F10" s="22" t="s">
        <v>58</v>
      </c>
      <c r="G10" s="22" t="s">
        <v>59</v>
      </c>
      <c r="H10" s="22" t="s">
        <v>60</v>
      </c>
    </row>
    <row r="11" s="19" customFormat="1" ht="36" customHeight="1" spans="1:8">
      <c r="A11" s="32"/>
      <c r="B11" s="32" t="s">
        <v>17</v>
      </c>
      <c r="C11" s="22" t="s">
        <v>61</v>
      </c>
      <c r="D11" s="40" t="s">
        <v>142</v>
      </c>
      <c r="E11" s="41"/>
      <c r="F11" s="22" t="s">
        <v>143</v>
      </c>
      <c r="G11" s="22" t="s">
        <v>143</v>
      </c>
      <c r="H11" s="22">
        <v>19</v>
      </c>
    </row>
    <row r="12" s="19" customFormat="1" ht="25" customHeight="1" spans="1:8">
      <c r="A12" s="32"/>
      <c r="B12" s="29" t="s">
        <v>125</v>
      </c>
      <c r="C12" s="42" t="s">
        <v>63</v>
      </c>
      <c r="D12" s="22" t="s">
        <v>144</v>
      </c>
      <c r="E12" s="22"/>
      <c r="F12" s="22">
        <v>16</v>
      </c>
      <c r="G12" s="22">
        <v>26</v>
      </c>
      <c r="H12" s="22">
        <v>10</v>
      </c>
    </row>
    <row r="13" s="19" customFormat="1" ht="25" customHeight="1" spans="1:8">
      <c r="A13" s="32"/>
      <c r="B13" s="32"/>
      <c r="C13" s="43" t="s">
        <v>65</v>
      </c>
      <c r="D13" s="40" t="s">
        <v>145</v>
      </c>
      <c r="E13" s="41"/>
      <c r="F13" s="31">
        <v>1</v>
      </c>
      <c r="G13" s="31">
        <v>1</v>
      </c>
      <c r="H13" s="22">
        <v>10</v>
      </c>
    </row>
    <row r="14" s="19" customFormat="1" ht="42" customHeight="1" spans="1:8">
      <c r="A14" s="32"/>
      <c r="B14" s="29" t="s">
        <v>19</v>
      </c>
      <c r="C14" s="22" t="s">
        <v>68</v>
      </c>
      <c r="D14" s="22" t="s">
        <v>146</v>
      </c>
      <c r="E14" s="22"/>
      <c r="F14" s="22" t="s">
        <v>111</v>
      </c>
      <c r="G14" s="31">
        <v>0.92</v>
      </c>
      <c r="H14" s="22">
        <v>30</v>
      </c>
    </row>
    <row r="15" s="19" customFormat="1" ht="42" customHeight="1" spans="1:8">
      <c r="A15" s="32"/>
      <c r="B15" s="22" t="s">
        <v>108</v>
      </c>
      <c r="C15" s="22" t="s">
        <v>135</v>
      </c>
      <c r="D15" s="22" t="s">
        <v>147</v>
      </c>
      <c r="E15" s="22"/>
      <c r="F15" s="22" t="s">
        <v>111</v>
      </c>
      <c r="G15" s="31">
        <v>0.95</v>
      </c>
      <c r="H15" s="22">
        <v>10</v>
      </c>
    </row>
    <row r="16" s="19" customFormat="1" ht="30" customHeight="1" spans="1:8">
      <c r="A16" s="22" t="s">
        <v>79</v>
      </c>
      <c r="B16" s="44">
        <f>H15+H14+H11+H13+H12+G9</f>
        <v>99</v>
      </c>
      <c r="C16" s="44"/>
      <c r="D16" s="44"/>
      <c r="E16" s="44"/>
      <c r="F16" s="44"/>
      <c r="G16" s="44"/>
      <c r="H16" s="44"/>
    </row>
    <row r="17" s="19" customFormat="1" ht="80" customHeight="1" spans="1:8">
      <c r="A17" s="22" t="s">
        <v>80</v>
      </c>
      <c r="B17" s="22"/>
      <c r="C17" s="23" t="s">
        <v>81</v>
      </c>
      <c r="D17" s="23"/>
      <c r="E17" s="23"/>
      <c r="F17" s="23"/>
      <c r="G17" s="23"/>
      <c r="H17" s="23"/>
    </row>
    <row r="18" s="19" customFormat="1" ht="75" customHeight="1" spans="1:8">
      <c r="A18" s="22" t="s">
        <v>82</v>
      </c>
      <c r="B18" s="22"/>
      <c r="C18" s="23" t="s">
        <v>112</v>
      </c>
      <c r="D18" s="23"/>
      <c r="E18" s="23"/>
      <c r="F18" s="23"/>
      <c r="G18" s="23"/>
      <c r="H18" s="23"/>
    </row>
    <row r="19" s="19" customFormat="1" ht="99" customHeight="1" spans="1:8">
      <c r="A19" s="22" t="s">
        <v>84</v>
      </c>
      <c r="B19" s="22"/>
      <c r="C19" s="22" t="s">
        <v>113</v>
      </c>
      <c r="D19" s="22"/>
      <c r="E19" s="22"/>
      <c r="F19" s="22"/>
      <c r="G19" s="22"/>
      <c r="H19" s="22"/>
    </row>
    <row r="20" s="19" customFormat="1" ht="134.1" customHeight="1" spans="1:8">
      <c r="A20" s="33" t="s">
        <v>86</v>
      </c>
      <c r="B20" s="34"/>
      <c r="C20" s="34"/>
      <c r="D20" s="34"/>
      <c r="E20" s="34"/>
      <c r="F20" s="34"/>
      <c r="G20" s="34"/>
      <c r="H20" s="34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rintOptions horizontalCentered="1"/>
  <pageMargins left="0.751388888888889" right="0.751388888888889" top="1" bottom="1" header="0.511805555555556" footer="0.511805555555556"/>
  <pageSetup paperSize="9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H20"/>
  <sheetViews>
    <sheetView topLeftCell="A12" workbookViewId="0">
      <selection activeCell="N3" sqref="N3"/>
    </sheetView>
  </sheetViews>
  <sheetFormatPr defaultColWidth="9" defaultRowHeight="13.5" outlineLevelCol="7"/>
  <cols>
    <col min="1" max="2" width="9" style="19"/>
    <col min="3" max="3" width="11.625" style="19" customWidth="1"/>
    <col min="4" max="4" width="9.75" style="19" customWidth="1"/>
    <col min="5" max="5" width="9.875" style="19" customWidth="1"/>
    <col min="6" max="6" width="11.375" style="19" customWidth="1"/>
    <col min="7" max="7" width="11" style="19" customWidth="1"/>
    <col min="8" max="8" width="15.375" style="19" customWidth="1"/>
    <col min="9" max="16384" width="9" style="19"/>
  </cols>
  <sheetData>
    <row r="1" s="19" customFormat="1" ht="54" customHeight="1" spans="1:8">
      <c r="A1" s="20" t="s">
        <v>148</v>
      </c>
      <c r="B1" s="35"/>
      <c r="C1" s="35"/>
      <c r="D1" s="35"/>
      <c r="E1" s="35"/>
      <c r="F1" s="35"/>
      <c r="G1" s="35"/>
      <c r="H1" s="35"/>
    </row>
    <row r="2" s="19" customFormat="1" ht="21" customHeight="1" spans="1:8">
      <c r="A2" s="21" t="s">
        <v>119</v>
      </c>
      <c r="B2" s="21"/>
      <c r="C2" s="21"/>
      <c r="D2" s="21"/>
      <c r="E2" s="21"/>
      <c r="F2" s="21"/>
      <c r="G2" s="21"/>
      <c r="H2" s="21"/>
    </row>
    <row r="3" s="19" customFormat="1" ht="36" customHeight="1" spans="1:8">
      <c r="A3" s="22" t="s">
        <v>7</v>
      </c>
      <c r="B3" s="22"/>
      <c r="C3" s="22" t="s">
        <v>25</v>
      </c>
      <c r="D3" s="22"/>
      <c r="E3" s="22"/>
      <c r="F3" s="22"/>
      <c r="G3" s="22"/>
      <c r="H3" s="22"/>
    </row>
    <row r="4" s="19" customFormat="1" ht="36" customHeight="1" spans="1:8">
      <c r="A4" s="22" t="s">
        <v>89</v>
      </c>
      <c r="B4" s="22"/>
      <c r="C4" s="23" t="s">
        <v>90</v>
      </c>
      <c r="D4" s="23"/>
      <c r="E4" s="23"/>
      <c r="F4" s="22" t="s">
        <v>91</v>
      </c>
      <c r="G4" s="22"/>
      <c r="H4" s="22" t="s">
        <v>22</v>
      </c>
    </row>
    <row r="5" s="19" customFormat="1" ht="36" customHeight="1" spans="1:8">
      <c r="A5" s="22" t="s">
        <v>92</v>
      </c>
      <c r="B5" s="22"/>
      <c r="C5" s="23" t="s">
        <v>93</v>
      </c>
      <c r="D5" s="23"/>
      <c r="E5" s="23"/>
      <c r="F5" s="23"/>
      <c r="G5" s="23"/>
      <c r="H5" s="23"/>
    </row>
    <row r="6" s="19" customFormat="1" ht="36" customHeight="1" spans="1:8">
      <c r="A6" s="22" t="s">
        <v>94</v>
      </c>
      <c r="B6" s="22"/>
      <c r="C6" s="23" t="s">
        <v>140</v>
      </c>
      <c r="D6" s="23"/>
      <c r="E6" s="23"/>
      <c r="F6" s="23"/>
      <c r="G6" s="23"/>
      <c r="H6" s="23"/>
    </row>
    <row r="7" s="19" customFormat="1" ht="36" customHeight="1" spans="1:8">
      <c r="A7" s="22" t="s">
        <v>96</v>
      </c>
      <c r="B7" s="22"/>
      <c r="C7" s="23" t="s">
        <v>97</v>
      </c>
      <c r="D7" s="23"/>
      <c r="E7" s="23"/>
      <c r="F7" s="23"/>
      <c r="G7" s="23"/>
      <c r="H7" s="23"/>
    </row>
    <row r="8" s="19" customFormat="1" ht="36" customHeight="1" spans="1:8">
      <c r="A8" s="24" t="s">
        <v>46</v>
      </c>
      <c r="B8" s="25"/>
      <c r="C8" s="22"/>
      <c r="D8" s="22" t="s">
        <v>47</v>
      </c>
      <c r="E8" s="22" t="s">
        <v>48</v>
      </c>
      <c r="F8" s="22" t="s">
        <v>49</v>
      </c>
      <c r="G8" s="24" t="s">
        <v>50</v>
      </c>
      <c r="H8" s="25"/>
    </row>
    <row r="9" s="19" customFormat="1" ht="36" customHeight="1" spans="1:8">
      <c r="A9" s="26"/>
      <c r="B9" s="27"/>
      <c r="C9" s="22" t="s">
        <v>98</v>
      </c>
      <c r="D9" s="44">
        <v>73.14</v>
      </c>
      <c r="E9" s="22">
        <v>66</v>
      </c>
      <c r="F9" s="37">
        <f>E9/D9</f>
        <v>0.902378999179655</v>
      </c>
      <c r="G9" s="44">
        <v>18</v>
      </c>
      <c r="H9" s="44"/>
    </row>
    <row r="10" s="19" customFormat="1" ht="36" customHeight="1" spans="1:8">
      <c r="A10" s="32" t="s">
        <v>121</v>
      </c>
      <c r="B10" s="39" t="s">
        <v>55</v>
      </c>
      <c r="C10" s="22" t="s">
        <v>56</v>
      </c>
      <c r="D10" s="22" t="s">
        <v>57</v>
      </c>
      <c r="E10" s="22"/>
      <c r="F10" s="22" t="s">
        <v>58</v>
      </c>
      <c r="G10" s="22" t="s">
        <v>59</v>
      </c>
      <c r="H10" s="22" t="s">
        <v>60</v>
      </c>
    </row>
    <row r="11" s="19" customFormat="1" ht="36" customHeight="1" spans="1:8">
      <c r="A11" s="32"/>
      <c r="B11" s="32" t="s">
        <v>17</v>
      </c>
      <c r="C11" s="22" t="s">
        <v>61</v>
      </c>
      <c r="D11" s="22" t="s">
        <v>149</v>
      </c>
      <c r="E11" s="22"/>
      <c r="F11" s="22" t="s">
        <v>150</v>
      </c>
      <c r="G11" s="22" t="s">
        <v>150</v>
      </c>
      <c r="H11" s="22">
        <v>20</v>
      </c>
    </row>
    <row r="12" s="19" customFormat="1" ht="36" customHeight="1" spans="1:8">
      <c r="A12" s="32"/>
      <c r="B12" s="29" t="s">
        <v>125</v>
      </c>
      <c r="C12" s="42" t="s">
        <v>63</v>
      </c>
      <c r="D12" s="22" t="s">
        <v>151</v>
      </c>
      <c r="E12" s="22"/>
      <c r="F12" s="22">
        <v>69</v>
      </c>
      <c r="G12" s="22">
        <v>100</v>
      </c>
      <c r="H12" s="22">
        <v>10</v>
      </c>
    </row>
    <row r="13" s="19" customFormat="1" ht="36" customHeight="1" spans="1:8">
      <c r="A13" s="32"/>
      <c r="B13" s="32"/>
      <c r="C13" s="43" t="s">
        <v>65</v>
      </c>
      <c r="D13" s="40" t="s">
        <v>152</v>
      </c>
      <c r="E13" s="41"/>
      <c r="F13" s="31">
        <v>1</v>
      </c>
      <c r="G13" s="31">
        <v>1</v>
      </c>
      <c r="H13" s="22">
        <v>10</v>
      </c>
    </row>
    <row r="14" s="19" customFormat="1" ht="36" customHeight="1" spans="1:8">
      <c r="A14" s="32"/>
      <c r="B14" s="29" t="s">
        <v>19</v>
      </c>
      <c r="C14" s="22" t="s">
        <v>68</v>
      </c>
      <c r="D14" s="22" t="s">
        <v>153</v>
      </c>
      <c r="E14" s="22"/>
      <c r="F14" s="22" t="s">
        <v>105</v>
      </c>
      <c r="G14" s="22" t="s">
        <v>105</v>
      </c>
      <c r="H14" s="22">
        <v>28</v>
      </c>
    </row>
    <row r="15" s="19" customFormat="1" ht="40" customHeight="1" spans="1:8">
      <c r="A15" s="32"/>
      <c r="B15" s="22" t="s">
        <v>108</v>
      </c>
      <c r="C15" s="22" t="s">
        <v>135</v>
      </c>
      <c r="D15" s="22" t="s">
        <v>154</v>
      </c>
      <c r="E15" s="22"/>
      <c r="F15" s="22" t="s">
        <v>111</v>
      </c>
      <c r="G15" s="31">
        <v>0.95</v>
      </c>
      <c r="H15" s="22">
        <v>10</v>
      </c>
    </row>
    <row r="16" s="19" customFormat="1" ht="36" customHeight="1" spans="1:8">
      <c r="A16" s="22" t="s">
        <v>79</v>
      </c>
      <c r="B16" s="44">
        <f>H15+H14+H11+H13+H12+G9</f>
        <v>96</v>
      </c>
      <c r="C16" s="44"/>
      <c r="D16" s="44"/>
      <c r="E16" s="44"/>
      <c r="F16" s="44"/>
      <c r="G16" s="44"/>
      <c r="H16" s="44"/>
    </row>
    <row r="17" s="19" customFormat="1" ht="63" customHeight="1" spans="1:8">
      <c r="A17" s="22" t="s">
        <v>80</v>
      </c>
      <c r="B17" s="22"/>
      <c r="C17" s="23" t="s">
        <v>81</v>
      </c>
      <c r="D17" s="23"/>
      <c r="E17" s="23"/>
      <c r="F17" s="23"/>
      <c r="G17" s="23"/>
      <c r="H17" s="23"/>
    </row>
    <row r="18" s="19" customFormat="1" ht="57" customHeight="1" spans="1:8">
      <c r="A18" s="22" t="s">
        <v>82</v>
      </c>
      <c r="B18" s="22"/>
      <c r="C18" s="23" t="s">
        <v>112</v>
      </c>
      <c r="D18" s="23"/>
      <c r="E18" s="23"/>
      <c r="F18" s="23"/>
      <c r="G18" s="23"/>
      <c r="H18" s="23"/>
    </row>
    <row r="19" s="19" customFormat="1" ht="115" customHeight="1" spans="1:8">
      <c r="A19" s="22" t="s">
        <v>84</v>
      </c>
      <c r="B19" s="22"/>
      <c r="C19" s="22" t="s">
        <v>113</v>
      </c>
      <c r="D19" s="22"/>
      <c r="E19" s="22"/>
      <c r="F19" s="22"/>
      <c r="G19" s="22"/>
      <c r="H19" s="22"/>
    </row>
    <row r="20" s="19" customFormat="1" ht="134.1" customHeight="1" spans="1:8">
      <c r="A20" s="33" t="s">
        <v>86</v>
      </c>
      <c r="B20" s="34"/>
      <c r="C20" s="34"/>
      <c r="D20" s="34"/>
      <c r="E20" s="34"/>
      <c r="F20" s="34"/>
      <c r="G20" s="34"/>
      <c r="H20" s="34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rintOptions horizontalCentered="1"/>
  <pageMargins left="0.751388888888889" right="0.751388888888889" top="1" bottom="1" header="0.511805555555556" footer="0.511805555555556"/>
  <pageSetup paperSize="9" fitToHeight="0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H22"/>
  <sheetViews>
    <sheetView topLeftCell="A14" workbookViewId="0">
      <selection activeCell="N16" sqref="N16"/>
    </sheetView>
  </sheetViews>
  <sheetFormatPr defaultColWidth="9" defaultRowHeight="13.5" outlineLevelCol="7"/>
  <cols>
    <col min="1" max="2" width="9" style="19"/>
    <col min="3" max="3" width="10.625" style="19" customWidth="1"/>
    <col min="4" max="4" width="9.75" style="19" customWidth="1"/>
    <col min="5" max="5" width="9.875" style="19" customWidth="1"/>
    <col min="6" max="6" width="11.375" style="19" customWidth="1"/>
    <col min="7" max="7" width="11" style="19" customWidth="1"/>
    <col min="8" max="8" width="15.375" style="19" customWidth="1"/>
    <col min="9" max="16384" width="9" style="19"/>
  </cols>
  <sheetData>
    <row r="1" s="19" customFormat="1" ht="54" customHeight="1" spans="1:8">
      <c r="A1" s="20" t="s">
        <v>155</v>
      </c>
      <c r="B1" s="35"/>
      <c r="C1" s="35"/>
      <c r="D1" s="35"/>
      <c r="E1" s="35"/>
      <c r="F1" s="35"/>
      <c r="G1" s="35"/>
      <c r="H1" s="35"/>
    </row>
    <row r="2" s="19" customFormat="1" ht="21" customHeight="1" spans="1:8">
      <c r="A2" s="21" t="s">
        <v>156</v>
      </c>
      <c r="B2" s="21"/>
      <c r="C2" s="21"/>
      <c r="D2" s="21"/>
      <c r="E2" s="21"/>
      <c r="F2" s="21"/>
      <c r="G2" s="21"/>
      <c r="H2" s="21"/>
    </row>
    <row r="3" s="19" customFormat="1" ht="30" customHeight="1" spans="1:8">
      <c r="A3" s="22" t="s">
        <v>7</v>
      </c>
      <c r="B3" s="22"/>
      <c r="C3" s="22" t="s">
        <v>27</v>
      </c>
      <c r="D3" s="22"/>
      <c r="E3" s="22"/>
      <c r="F3" s="22"/>
      <c r="G3" s="22"/>
      <c r="H3" s="22"/>
    </row>
    <row r="4" s="19" customFormat="1" ht="30" customHeight="1" spans="1:8">
      <c r="A4" s="22" t="s">
        <v>89</v>
      </c>
      <c r="B4" s="22"/>
      <c r="C4" s="23" t="s">
        <v>90</v>
      </c>
      <c r="D4" s="23"/>
      <c r="E4" s="23"/>
      <c r="F4" s="22" t="s">
        <v>91</v>
      </c>
      <c r="G4" s="22"/>
      <c r="H4" s="22" t="s">
        <v>22</v>
      </c>
    </row>
    <row r="5" s="19" customFormat="1" ht="30" customHeight="1" spans="1:8">
      <c r="A5" s="22" t="s">
        <v>92</v>
      </c>
      <c r="B5" s="22"/>
      <c r="C5" s="23" t="s">
        <v>93</v>
      </c>
      <c r="D5" s="23"/>
      <c r="E5" s="23"/>
      <c r="F5" s="23"/>
      <c r="G5" s="23"/>
      <c r="H5" s="23"/>
    </row>
    <row r="6" s="19" customFormat="1" ht="30" customHeight="1" spans="1:8">
      <c r="A6" s="22" t="s">
        <v>94</v>
      </c>
      <c r="B6" s="22"/>
      <c r="C6" s="23" t="s">
        <v>95</v>
      </c>
      <c r="D6" s="23"/>
      <c r="E6" s="23"/>
      <c r="F6" s="23"/>
      <c r="G6" s="23"/>
      <c r="H6" s="23"/>
    </row>
    <row r="7" s="19" customFormat="1" ht="30" customHeight="1" spans="1:8">
      <c r="A7" s="22" t="s">
        <v>96</v>
      </c>
      <c r="B7" s="22"/>
      <c r="C7" s="23" t="s">
        <v>97</v>
      </c>
      <c r="D7" s="23"/>
      <c r="E7" s="23"/>
      <c r="F7" s="23"/>
      <c r="G7" s="23"/>
      <c r="H7" s="23"/>
    </row>
    <row r="8" s="19" customFormat="1" ht="30" customHeight="1" spans="1:8">
      <c r="A8" s="24" t="s">
        <v>46</v>
      </c>
      <c r="B8" s="25"/>
      <c r="C8" s="22"/>
      <c r="D8" s="22" t="s">
        <v>47</v>
      </c>
      <c r="E8" s="22" t="s">
        <v>48</v>
      </c>
      <c r="F8" s="22" t="s">
        <v>49</v>
      </c>
      <c r="G8" s="24" t="s">
        <v>50</v>
      </c>
      <c r="H8" s="25"/>
    </row>
    <row r="9" s="19" customFormat="1" ht="30" customHeight="1" spans="1:8">
      <c r="A9" s="26"/>
      <c r="B9" s="27"/>
      <c r="C9" s="22" t="s">
        <v>98</v>
      </c>
      <c r="D9" s="22">
        <v>10.25</v>
      </c>
      <c r="E9" s="22">
        <v>10.25</v>
      </c>
      <c r="F9" s="37">
        <f>E9/D9</f>
        <v>1</v>
      </c>
      <c r="G9" s="44">
        <f>F9*20</f>
        <v>20</v>
      </c>
      <c r="H9" s="44"/>
    </row>
    <row r="10" s="19" customFormat="1" ht="26" customHeight="1" spans="1:8">
      <c r="A10" s="32" t="s">
        <v>121</v>
      </c>
      <c r="B10" s="39" t="s">
        <v>55</v>
      </c>
      <c r="C10" s="22" t="s">
        <v>56</v>
      </c>
      <c r="D10" s="22" t="s">
        <v>57</v>
      </c>
      <c r="E10" s="22"/>
      <c r="F10" s="22" t="s">
        <v>58</v>
      </c>
      <c r="G10" s="22" t="s">
        <v>59</v>
      </c>
      <c r="H10" s="22" t="s">
        <v>60</v>
      </c>
    </row>
    <row r="11" s="19" customFormat="1" ht="26" customHeight="1" spans="1:8">
      <c r="A11" s="32"/>
      <c r="B11" s="32" t="s">
        <v>17</v>
      </c>
      <c r="C11" s="29" t="s">
        <v>61</v>
      </c>
      <c r="D11" s="40" t="s">
        <v>157</v>
      </c>
      <c r="E11" s="41"/>
      <c r="F11" s="22" t="s">
        <v>158</v>
      </c>
      <c r="G11" s="22" t="s">
        <v>158</v>
      </c>
      <c r="H11" s="22">
        <v>8</v>
      </c>
    </row>
    <row r="12" s="19" customFormat="1" ht="26" customHeight="1" spans="1:8">
      <c r="A12" s="32"/>
      <c r="B12" s="32"/>
      <c r="C12" s="32"/>
      <c r="D12" s="40" t="s">
        <v>159</v>
      </c>
      <c r="E12" s="41"/>
      <c r="F12" s="22" t="s">
        <v>160</v>
      </c>
      <c r="G12" s="22" t="s">
        <v>160</v>
      </c>
      <c r="H12" s="22">
        <v>7</v>
      </c>
    </row>
    <row r="13" s="19" customFormat="1" ht="25" customHeight="1" spans="1:8">
      <c r="A13" s="32"/>
      <c r="B13" s="29" t="s">
        <v>125</v>
      </c>
      <c r="C13" s="43" t="s">
        <v>63</v>
      </c>
      <c r="D13" s="22" t="s">
        <v>161</v>
      </c>
      <c r="E13" s="22"/>
      <c r="F13" s="22">
        <v>1100</v>
      </c>
      <c r="G13" s="22">
        <v>1100</v>
      </c>
      <c r="H13" s="22">
        <v>10</v>
      </c>
    </row>
    <row r="14" s="19" customFormat="1" ht="25" customHeight="1" spans="1:8">
      <c r="A14" s="32"/>
      <c r="B14" s="32"/>
      <c r="C14" s="45"/>
      <c r="D14" s="40" t="s">
        <v>162</v>
      </c>
      <c r="E14" s="41"/>
      <c r="F14" s="46">
        <v>102</v>
      </c>
      <c r="G14" s="46">
        <v>102</v>
      </c>
      <c r="H14" s="22">
        <v>10</v>
      </c>
    </row>
    <row r="15" s="19" customFormat="1" ht="23" customHeight="1" spans="1:8">
      <c r="A15" s="32"/>
      <c r="B15" s="29" t="s">
        <v>19</v>
      </c>
      <c r="C15" s="29" t="s">
        <v>68</v>
      </c>
      <c r="D15" s="22" t="s">
        <v>163</v>
      </c>
      <c r="E15" s="22"/>
      <c r="F15" s="22" t="s">
        <v>164</v>
      </c>
      <c r="G15" s="22" t="s">
        <v>164</v>
      </c>
      <c r="H15" s="22">
        <v>15</v>
      </c>
    </row>
    <row r="16" s="19" customFormat="1" ht="23" customHeight="1" spans="1:8">
      <c r="A16" s="32"/>
      <c r="B16" s="32"/>
      <c r="C16" s="39"/>
      <c r="D16" s="40" t="s">
        <v>165</v>
      </c>
      <c r="E16" s="41"/>
      <c r="F16" s="22" t="s">
        <v>166</v>
      </c>
      <c r="G16" s="22" t="s">
        <v>166</v>
      </c>
      <c r="H16" s="22">
        <v>14</v>
      </c>
    </row>
    <row r="17" s="19" customFormat="1" ht="39" customHeight="1" spans="1:8">
      <c r="A17" s="32"/>
      <c r="B17" s="22" t="s">
        <v>108</v>
      </c>
      <c r="C17" s="22" t="s">
        <v>135</v>
      </c>
      <c r="D17" s="22" t="s">
        <v>167</v>
      </c>
      <c r="E17" s="22"/>
      <c r="F17" s="22" t="s">
        <v>111</v>
      </c>
      <c r="G17" s="31">
        <v>0.95</v>
      </c>
      <c r="H17" s="22">
        <v>10</v>
      </c>
    </row>
    <row r="18" s="19" customFormat="1" ht="30" customHeight="1" spans="1:8">
      <c r="A18" s="22" t="s">
        <v>79</v>
      </c>
      <c r="B18" s="44">
        <f>H17+H16+H15+H11+H12+H14+H13+G9</f>
        <v>94</v>
      </c>
      <c r="C18" s="44"/>
      <c r="D18" s="44"/>
      <c r="E18" s="44"/>
      <c r="F18" s="44"/>
      <c r="G18" s="44"/>
      <c r="H18" s="44"/>
    </row>
    <row r="19" s="19" customFormat="1" ht="81" customHeight="1" spans="1:8">
      <c r="A19" s="22" t="s">
        <v>80</v>
      </c>
      <c r="B19" s="22"/>
      <c r="C19" s="23" t="s">
        <v>81</v>
      </c>
      <c r="D19" s="23"/>
      <c r="E19" s="23"/>
      <c r="F19" s="23"/>
      <c r="G19" s="23"/>
      <c r="H19" s="23"/>
    </row>
    <row r="20" s="19" customFormat="1" ht="82" customHeight="1" spans="1:8">
      <c r="A20" s="22" t="s">
        <v>82</v>
      </c>
      <c r="B20" s="22"/>
      <c r="C20" s="23" t="s">
        <v>112</v>
      </c>
      <c r="D20" s="23"/>
      <c r="E20" s="23"/>
      <c r="F20" s="23"/>
      <c r="G20" s="23"/>
      <c r="H20" s="23"/>
    </row>
    <row r="21" s="19" customFormat="1" ht="115" customHeight="1" spans="1:8">
      <c r="A21" s="22" t="s">
        <v>84</v>
      </c>
      <c r="B21" s="22"/>
      <c r="C21" s="22" t="s">
        <v>113</v>
      </c>
      <c r="D21" s="22"/>
      <c r="E21" s="22"/>
      <c r="F21" s="22"/>
      <c r="G21" s="22"/>
      <c r="H21" s="22"/>
    </row>
    <row r="22" s="19" customFormat="1" ht="134.1" customHeight="1" spans="1:8">
      <c r="A22" s="33" t="s">
        <v>86</v>
      </c>
      <c r="B22" s="34"/>
      <c r="C22" s="34"/>
      <c r="D22" s="34"/>
      <c r="E22" s="34"/>
      <c r="F22" s="34"/>
      <c r="G22" s="34"/>
      <c r="H22" s="34"/>
    </row>
  </sheetData>
  <mergeCells count="39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B18:H18"/>
    <mergeCell ref="A19:B19"/>
    <mergeCell ref="C19:H19"/>
    <mergeCell ref="A20:B20"/>
    <mergeCell ref="C20:H20"/>
    <mergeCell ref="A21:B21"/>
    <mergeCell ref="C21:H21"/>
    <mergeCell ref="A22:H22"/>
    <mergeCell ref="A10:A17"/>
    <mergeCell ref="B11:B12"/>
    <mergeCell ref="B13:B14"/>
    <mergeCell ref="B15:B16"/>
    <mergeCell ref="C11:C12"/>
    <mergeCell ref="C13:C14"/>
    <mergeCell ref="C15:C16"/>
    <mergeCell ref="A8:B9"/>
  </mergeCells>
  <printOptions horizontalCentered="1"/>
  <pageMargins left="0.751388888888889" right="0.751388888888889" top="1" bottom="1" header="0.511805555555556" footer="0.511805555555556"/>
  <pageSetup paperSize="9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H22"/>
  <sheetViews>
    <sheetView topLeftCell="A13" workbookViewId="0">
      <selection activeCell="L16" sqref="L16"/>
    </sheetView>
  </sheetViews>
  <sheetFormatPr defaultColWidth="9" defaultRowHeight="13.5" outlineLevelCol="7"/>
  <cols>
    <col min="1" max="2" width="9" style="19"/>
    <col min="3" max="3" width="10.5" style="19" customWidth="1"/>
    <col min="4" max="4" width="9.75" style="19" customWidth="1"/>
    <col min="5" max="5" width="10.875" style="19" customWidth="1"/>
    <col min="6" max="6" width="13" style="19" customWidth="1"/>
    <col min="7" max="7" width="12.5" style="19" customWidth="1"/>
    <col min="8" max="8" width="15.375" style="19" customWidth="1"/>
    <col min="9" max="16384" width="9" style="19"/>
  </cols>
  <sheetData>
    <row r="1" s="19" customFormat="1" ht="54" customHeight="1" spans="1:8">
      <c r="A1" s="20" t="s">
        <v>168</v>
      </c>
      <c r="B1" s="35"/>
      <c r="C1" s="35"/>
      <c r="D1" s="35"/>
      <c r="E1" s="35"/>
      <c r="F1" s="35"/>
      <c r="G1" s="35"/>
      <c r="H1" s="35"/>
    </row>
    <row r="2" s="19" customFormat="1" ht="21" customHeight="1" spans="1:8">
      <c r="A2" s="21" t="s">
        <v>169</v>
      </c>
      <c r="B2" s="21"/>
      <c r="C2" s="21"/>
      <c r="D2" s="21"/>
      <c r="E2" s="21"/>
      <c r="F2" s="21"/>
      <c r="G2" s="21"/>
      <c r="H2" s="21"/>
    </row>
    <row r="3" s="19" customFormat="1" ht="30" customHeight="1" spans="1:8">
      <c r="A3" s="22" t="s">
        <v>7</v>
      </c>
      <c r="B3" s="22"/>
      <c r="C3" s="22" t="s">
        <v>29</v>
      </c>
      <c r="D3" s="22"/>
      <c r="E3" s="22"/>
      <c r="F3" s="22"/>
      <c r="G3" s="22"/>
      <c r="H3" s="22"/>
    </row>
    <row r="4" s="19" customFormat="1" ht="30" customHeight="1" spans="1:8">
      <c r="A4" s="22" t="s">
        <v>89</v>
      </c>
      <c r="B4" s="22"/>
      <c r="C4" s="23" t="s">
        <v>90</v>
      </c>
      <c r="D4" s="23"/>
      <c r="E4" s="23"/>
      <c r="F4" s="22" t="s">
        <v>91</v>
      </c>
      <c r="G4" s="22"/>
      <c r="H4" s="22" t="s">
        <v>22</v>
      </c>
    </row>
    <row r="5" s="19" customFormat="1" ht="30" customHeight="1" spans="1:8">
      <c r="A5" s="22" t="s">
        <v>92</v>
      </c>
      <c r="B5" s="22"/>
      <c r="C5" s="23" t="s">
        <v>93</v>
      </c>
      <c r="D5" s="23"/>
      <c r="E5" s="23"/>
      <c r="F5" s="23"/>
      <c r="G5" s="23"/>
      <c r="H5" s="23"/>
    </row>
    <row r="6" s="19" customFormat="1" ht="30" customHeight="1" spans="1:8">
      <c r="A6" s="22" t="s">
        <v>94</v>
      </c>
      <c r="B6" s="22"/>
      <c r="C6" s="23" t="s">
        <v>95</v>
      </c>
      <c r="D6" s="23"/>
      <c r="E6" s="23"/>
      <c r="F6" s="23"/>
      <c r="G6" s="23"/>
      <c r="H6" s="23"/>
    </row>
    <row r="7" s="19" customFormat="1" ht="30" customHeight="1" spans="1:8">
      <c r="A7" s="22" t="s">
        <v>96</v>
      </c>
      <c r="B7" s="22"/>
      <c r="C7" s="23" t="s">
        <v>97</v>
      </c>
      <c r="D7" s="23"/>
      <c r="E7" s="23"/>
      <c r="F7" s="23"/>
      <c r="G7" s="23"/>
      <c r="H7" s="23"/>
    </row>
    <row r="8" s="19" customFormat="1" ht="30" customHeight="1" spans="1:8">
      <c r="A8" s="24" t="s">
        <v>46</v>
      </c>
      <c r="B8" s="25"/>
      <c r="C8" s="22"/>
      <c r="D8" s="22" t="s">
        <v>47</v>
      </c>
      <c r="E8" s="22" t="s">
        <v>48</v>
      </c>
      <c r="F8" s="22" t="s">
        <v>49</v>
      </c>
      <c r="G8" s="24" t="s">
        <v>50</v>
      </c>
      <c r="H8" s="25"/>
    </row>
    <row r="9" s="19" customFormat="1" ht="30" customHeight="1" spans="1:8">
      <c r="A9" s="26"/>
      <c r="B9" s="27"/>
      <c r="C9" s="22" t="s">
        <v>98</v>
      </c>
      <c r="D9" s="22">
        <v>30.82889</v>
      </c>
      <c r="E9" s="22">
        <v>29.576541</v>
      </c>
      <c r="F9" s="37">
        <f>E9/D9</f>
        <v>0.959377421632761</v>
      </c>
      <c r="G9" s="38">
        <f>F9*20</f>
        <v>19.1875484326552</v>
      </c>
      <c r="H9" s="38"/>
    </row>
    <row r="10" s="19" customFormat="1" ht="30" customHeight="1" spans="1:8">
      <c r="A10" s="32" t="s">
        <v>121</v>
      </c>
      <c r="B10" s="39" t="s">
        <v>55</v>
      </c>
      <c r="C10" s="22" t="s">
        <v>56</v>
      </c>
      <c r="D10" s="22" t="s">
        <v>57</v>
      </c>
      <c r="E10" s="22"/>
      <c r="F10" s="22" t="s">
        <v>58</v>
      </c>
      <c r="G10" s="22" t="s">
        <v>59</v>
      </c>
      <c r="H10" s="22" t="s">
        <v>60</v>
      </c>
    </row>
    <row r="11" s="19" customFormat="1" ht="30" customHeight="1" spans="1:8">
      <c r="A11" s="32"/>
      <c r="B11" s="32" t="s">
        <v>17</v>
      </c>
      <c r="C11" s="29" t="s">
        <v>61</v>
      </c>
      <c r="D11" s="40" t="s">
        <v>170</v>
      </c>
      <c r="E11" s="41"/>
      <c r="F11" s="22" t="s">
        <v>171</v>
      </c>
      <c r="G11" s="22" t="s">
        <v>171</v>
      </c>
      <c r="H11" s="22">
        <v>7</v>
      </c>
    </row>
    <row r="12" s="19" customFormat="1" ht="30" customHeight="1" spans="1:8">
      <c r="A12" s="32"/>
      <c r="B12" s="32"/>
      <c r="C12" s="32"/>
      <c r="D12" s="40" t="s">
        <v>172</v>
      </c>
      <c r="E12" s="41"/>
      <c r="F12" s="22" t="s">
        <v>173</v>
      </c>
      <c r="G12" s="22" t="s">
        <v>173</v>
      </c>
      <c r="H12" s="22">
        <v>6</v>
      </c>
    </row>
    <row r="13" s="19" customFormat="1" ht="30" customHeight="1" spans="1:8">
      <c r="A13" s="32"/>
      <c r="B13" s="32"/>
      <c r="C13" s="39"/>
      <c r="D13" s="40" t="s">
        <v>174</v>
      </c>
      <c r="E13" s="41"/>
      <c r="F13" s="22" t="s">
        <v>175</v>
      </c>
      <c r="G13" s="22" t="s">
        <v>175</v>
      </c>
      <c r="H13" s="22">
        <v>6</v>
      </c>
    </row>
    <row r="14" s="19" customFormat="1" ht="31" customHeight="1" spans="1:8">
      <c r="A14" s="32"/>
      <c r="B14" s="29" t="s">
        <v>125</v>
      </c>
      <c r="C14" s="42" t="s">
        <v>63</v>
      </c>
      <c r="D14" s="22" t="s">
        <v>176</v>
      </c>
      <c r="E14" s="22"/>
      <c r="F14" s="31">
        <v>1</v>
      </c>
      <c r="G14" s="31">
        <v>1</v>
      </c>
      <c r="H14" s="22">
        <v>10</v>
      </c>
    </row>
    <row r="15" s="19" customFormat="1" ht="31" customHeight="1" spans="1:8">
      <c r="A15" s="32"/>
      <c r="B15" s="32"/>
      <c r="C15" s="43" t="s">
        <v>65</v>
      </c>
      <c r="D15" s="40" t="s">
        <v>177</v>
      </c>
      <c r="E15" s="41"/>
      <c r="F15" s="31" t="s">
        <v>129</v>
      </c>
      <c r="G15" s="31" t="s">
        <v>129</v>
      </c>
      <c r="H15" s="22">
        <v>10</v>
      </c>
    </row>
    <row r="16" s="19" customFormat="1" ht="39" customHeight="1" spans="1:8">
      <c r="A16" s="32"/>
      <c r="B16" s="29" t="s">
        <v>19</v>
      </c>
      <c r="C16" s="22" t="s">
        <v>68</v>
      </c>
      <c r="D16" s="22" t="s">
        <v>178</v>
      </c>
      <c r="E16" s="22"/>
      <c r="F16" s="22" t="s">
        <v>179</v>
      </c>
      <c r="G16" s="22" t="s">
        <v>179</v>
      </c>
      <c r="H16" s="22">
        <v>29</v>
      </c>
    </row>
    <row r="17" s="19" customFormat="1" ht="39" customHeight="1" spans="1:8">
      <c r="A17" s="32"/>
      <c r="B17" s="22" t="s">
        <v>108</v>
      </c>
      <c r="C17" s="22" t="s">
        <v>135</v>
      </c>
      <c r="D17" s="22" t="s">
        <v>180</v>
      </c>
      <c r="E17" s="22"/>
      <c r="F17" s="22" t="s">
        <v>111</v>
      </c>
      <c r="G17" s="31">
        <v>0.95</v>
      </c>
      <c r="H17" s="22">
        <v>10</v>
      </c>
    </row>
    <row r="18" s="19" customFormat="1" ht="30" customHeight="1" spans="1:8">
      <c r="A18" s="22" t="s">
        <v>79</v>
      </c>
      <c r="B18" s="38">
        <f>H17+H16+H11+H12+H13++H15+H14+G9</f>
        <v>97.1875484326552</v>
      </c>
      <c r="C18" s="38"/>
      <c r="D18" s="38"/>
      <c r="E18" s="38"/>
      <c r="F18" s="38"/>
      <c r="G18" s="38"/>
      <c r="H18" s="38"/>
    </row>
    <row r="19" s="19" customFormat="1" ht="52" customHeight="1" spans="1:8">
      <c r="A19" s="22" t="s">
        <v>80</v>
      </c>
      <c r="B19" s="22"/>
      <c r="C19" s="23" t="s">
        <v>81</v>
      </c>
      <c r="D19" s="23"/>
      <c r="E19" s="23"/>
      <c r="F19" s="23"/>
      <c r="G19" s="23"/>
      <c r="H19" s="23"/>
    </row>
    <row r="20" s="19" customFormat="1" ht="77" customHeight="1" spans="1:8">
      <c r="A20" s="22" t="s">
        <v>82</v>
      </c>
      <c r="B20" s="22"/>
      <c r="C20" s="23" t="s">
        <v>112</v>
      </c>
      <c r="D20" s="23"/>
      <c r="E20" s="23"/>
      <c r="F20" s="23"/>
      <c r="G20" s="23"/>
      <c r="H20" s="23"/>
    </row>
    <row r="21" s="19" customFormat="1" ht="117" customHeight="1" spans="1:8">
      <c r="A21" s="22" t="s">
        <v>84</v>
      </c>
      <c r="B21" s="22"/>
      <c r="C21" s="22" t="s">
        <v>113</v>
      </c>
      <c r="D21" s="22"/>
      <c r="E21" s="22"/>
      <c r="F21" s="22"/>
      <c r="G21" s="22"/>
      <c r="H21" s="22"/>
    </row>
    <row r="22" s="19" customFormat="1" ht="134.1" customHeight="1" spans="1:8">
      <c r="A22" s="33" t="s">
        <v>86</v>
      </c>
      <c r="B22" s="34"/>
      <c r="C22" s="34"/>
      <c r="D22" s="34"/>
      <c r="E22" s="34"/>
      <c r="F22" s="34"/>
      <c r="G22" s="34"/>
      <c r="H22" s="34"/>
    </row>
  </sheetData>
  <mergeCells count="36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B18:H18"/>
    <mergeCell ref="A19:B19"/>
    <mergeCell ref="C19:H19"/>
    <mergeCell ref="A20:B20"/>
    <mergeCell ref="C20:H20"/>
    <mergeCell ref="A21:B21"/>
    <mergeCell ref="C21:H21"/>
    <mergeCell ref="A22:H22"/>
    <mergeCell ref="A10:A17"/>
    <mergeCell ref="B11:B13"/>
    <mergeCell ref="B14:B15"/>
    <mergeCell ref="C11:C13"/>
    <mergeCell ref="A8:B9"/>
  </mergeCells>
  <printOptions horizontalCentered="1"/>
  <pageMargins left="0.751388888888889" right="0.751388888888889" top="1" bottom="1" header="0.511805555555556" footer="0.511805555555556"/>
  <pageSetup paperSize="9" scale="97" fitToHeight="0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H20"/>
  <sheetViews>
    <sheetView topLeftCell="A11" workbookViewId="0">
      <selection activeCell="M19" sqref="M19"/>
    </sheetView>
  </sheetViews>
  <sheetFormatPr defaultColWidth="9" defaultRowHeight="13.5" outlineLevelCol="7"/>
  <cols>
    <col min="1" max="3" width="9" style="19"/>
    <col min="4" max="4" width="9.75" style="19" customWidth="1"/>
    <col min="5" max="5" width="9.875" style="19" customWidth="1"/>
    <col min="6" max="6" width="11.375" style="19" customWidth="1"/>
    <col min="7" max="7" width="11" style="19" customWidth="1"/>
    <col min="8" max="8" width="16.125" style="19" customWidth="1"/>
    <col min="9" max="16384" width="9" style="19"/>
  </cols>
  <sheetData>
    <row r="1" s="19" customFormat="1" ht="42.95" customHeight="1" spans="1:8">
      <c r="A1" s="35" t="s">
        <v>181</v>
      </c>
      <c r="B1" s="35"/>
      <c r="C1" s="35"/>
      <c r="D1" s="35"/>
      <c r="E1" s="35"/>
      <c r="F1" s="35"/>
      <c r="G1" s="35"/>
      <c r="H1" s="35"/>
    </row>
    <row r="2" s="19" customFormat="1" ht="21" customHeight="1" spans="1:8">
      <c r="A2" s="21" t="s">
        <v>182</v>
      </c>
      <c r="B2" s="21"/>
      <c r="C2" s="21"/>
      <c r="D2" s="21"/>
      <c r="E2" s="21"/>
      <c r="F2" s="21"/>
      <c r="G2" s="21"/>
      <c r="H2" s="21"/>
    </row>
    <row r="3" s="19" customFormat="1" ht="30" customHeight="1" spans="1:8">
      <c r="A3" s="22" t="s">
        <v>7</v>
      </c>
      <c r="B3" s="22"/>
      <c r="C3" s="22" t="s">
        <v>30</v>
      </c>
      <c r="D3" s="22"/>
      <c r="E3" s="22"/>
      <c r="F3" s="22"/>
      <c r="G3" s="22"/>
      <c r="H3" s="22"/>
    </row>
    <row r="4" s="19" customFormat="1" ht="30" customHeight="1" spans="1:8">
      <c r="A4" s="22" t="s">
        <v>89</v>
      </c>
      <c r="B4" s="22"/>
      <c r="C4" s="23" t="s">
        <v>90</v>
      </c>
      <c r="D4" s="23"/>
      <c r="E4" s="23"/>
      <c r="F4" s="22" t="s">
        <v>91</v>
      </c>
      <c r="G4" s="22"/>
      <c r="H4" s="22" t="s">
        <v>22</v>
      </c>
    </row>
    <row r="5" s="19" customFormat="1" ht="30" customHeight="1" spans="1:8">
      <c r="A5" s="22" t="s">
        <v>92</v>
      </c>
      <c r="B5" s="22"/>
      <c r="C5" s="23" t="s">
        <v>93</v>
      </c>
      <c r="D5" s="23"/>
      <c r="E5" s="23"/>
      <c r="F5" s="23"/>
      <c r="G5" s="23"/>
      <c r="H5" s="23"/>
    </row>
    <row r="6" s="19" customFormat="1" ht="30" customHeight="1" spans="1:8">
      <c r="A6" s="22" t="s">
        <v>94</v>
      </c>
      <c r="B6" s="22"/>
      <c r="C6" s="23" t="s">
        <v>95</v>
      </c>
      <c r="D6" s="23"/>
      <c r="E6" s="23"/>
      <c r="F6" s="23"/>
      <c r="G6" s="23"/>
      <c r="H6" s="23"/>
    </row>
    <row r="7" s="19" customFormat="1" ht="30" customHeight="1" spans="1:8">
      <c r="A7" s="22" t="s">
        <v>96</v>
      </c>
      <c r="B7" s="22"/>
      <c r="C7" s="23" t="s">
        <v>97</v>
      </c>
      <c r="D7" s="23"/>
      <c r="E7" s="23"/>
      <c r="F7" s="23"/>
      <c r="G7" s="23"/>
      <c r="H7" s="23"/>
    </row>
    <row r="8" s="19" customFormat="1" ht="30" customHeight="1" spans="1:8">
      <c r="A8" s="24" t="s">
        <v>46</v>
      </c>
      <c r="B8" s="25"/>
      <c r="C8" s="22"/>
      <c r="D8" s="22" t="s">
        <v>47</v>
      </c>
      <c r="E8" s="22" t="s">
        <v>48</v>
      </c>
      <c r="F8" s="22" t="s">
        <v>49</v>
      </c>
      <c r="G8" s="24" t="s">
        <v>50</v>
      </c>
      <c r="H8" s="25"/>
    </row>
    <row r="9" s="19" customFormat="1" ht="30" customHeight="1" spans="1:8">
      <c r="A9" s="26"/>
      <c r="B9" s="27"/>
      <c r="C9" s="22" t="s">
        <v>98</v>
      </c>
      <c r="D9" s="22">
        <v>9.52</v>
      </c>
      <c r="E9" s="22">
        <v>9.52</v>
      </c>
      <c r="F9" s="36">
        <f>E9/D9</f>
        <v>1</v>
      </c>
      <c r="G9" s="22">
        <f>F9*20</f>
        <v>20</v>
      </c>
      <c r="H9" s="22"/>
    </row>
    <row r="10" s="19" customFormat="1" ht="30" customHeight="1" spans="1:8">
      <c r="A10" s="29" t="s">
        <v>99</v>
      </c>
      <c r="B10" s="22" t="s">
        <v>55</v>
      </c>
      <c r="C10" s="22" t="s">
        <v>56</v>
      </c>
      <c r="D10" s="22" t="s">
        <v>57</v>
      </c>
      <c r="E10" s="22"/>
      <c r="F10" s="22" t="s">
        <v>58</v>
      </c>
      <c r="G10" s="22" t="s">
        <v>59</v>
      </c>
      <c r="H10" s="22" t="s">
        <v>60</v>
      </c>
    </row>
    <row r="11" s="19" customFormat="1" ht="30" customHeight="1" spans="1:8">
      <c r="A11" s="30"/>
      <c r="B11" s="29" t="s">
        <v>37</v>
      </c>
      <c r="C11" s="22" t="s">
        <v>183</v>
      </c>
      <c r="D11" s="22" t="s">
        <v>101</v>
      </c>
      <c r="E11" s="22"/>
      <c r="F11" s="22" t="s">
        <v>102</v>
      </c>
      <c r="G11" s="22" t="s">
        <v>102</v>
      </c>
      <c r="H11" s="22">
        <v>15</v>
      </c>
    </row>
    <row r="12" s="19" customFormat="1" ht="30" customHeight="1" spans="1:8">
      <c r="A12" s="30"/>
      <c r="B12" s="22" t="s">
        <v>38</v>
      </c>
      <c r="C12" s="22" t="s">
        <v>63</v>
      </c>
      <c r="D12" s="22" t="s">
        <v>184</v>
      </c>
      <c r="E12" s="22"/>
      <c r="F12" s="22">
        <v>43</v>
      </c>
      <c r="G12" s="22">
        <v>43</v>
      </c>
      <c r="H12" s="22">
        <v>10</v>
      </c>
    </row>
    <row r="13" s="19" customFormat="1" ht="30" customHeight="1" spans="1:8">
      <c r="A13" s="30"/>
      <c r="B13" s="22"/>
      <c r="C13" s="22" t="s">
        <v>65</v>
      </c>
      <c r="D13" s="22" t="s">
        <v>185</v>
      </c>
      <c r="E13" s="22"/>
      <c r="F13" s="31">
        <v>1</v>
      </c>
      <c r="G13" s="31">
        <v>1</v>
      </c>
      <c r="H13" s="22">
        <v>8</v>
      </c>
    </row>
    <row r="14" s="19" customFormat="1" ht="30" customHeight="1" spans="1:8">
      <c r="A14" s="30"/>
      <c r="B14" s="22" t="s">
        <v>19</v>
      </c>
      <c r="C14" s="22" t="s">
        <v>71</v>
      </c>
      <c r="D14" s="22" t="s">
        <v>186</v>
      </c>
      <c r="E14" s="22"/>
      <c r="F14" s="31">
        <v>1</v>
      </c>
      <c r="G14" s="31">
        <v>1</v>
      </c>
      <c r="H14" s="22">
        <v>30</v>
      </c>
    </row>
    <row r="15" s="19" customFormat="1" ht="39" customHeight="1" spans="1:8">
      <c r="A15" s="30"/>
      <c r="B15" s="22" t="s">
        <v>108</v>
      </c>
      <c r="C15" s="32" t="s">
        <v>109</v>
      </c>
      <c r="D15" s="22" t="s">
        <v>187</v>
      </c>
      <c r="E15" s="22"/>
      <c r="F15" s="22" t="s">
        <v>111</v>
      </c>
      <c r="G15" s="31">
        <v>0.95</v>
      </c>
      <c r="H15" s="22">
        <v>10</v>
      </c>
    </row>
    <row r="16" s="19" customFormat="1" ht="32" customHeight="1" spans="1:8">
      <c r="A16" s="22" t="s">
        <v>79</v>
      </c>
      <c r="B16" s="22">
        <f>G9+SUM(H11:H15)</f>
        <v>93</v>
      </c>
      <c r="C16" s="22"/>
      <c r="D16" s="22"/>
      <c r="E16" s="22"/>
      <c r="F16" s="22"/>
      <c r="G16" s="22"/>
      <c r="H16" s="22"/>
    </row>
    <row r="17" s="19" customFormat="1" ht="57" customHeight="1" spans="1:8">
      <c r="A17" s="22" t="s">
        <v>80</v>
      </c>
      <c r="B17" s="22"/>
      <c r="C17" s="23" t="s">
        <v>81</v>
      </c>
      <c r="D17" s="23"/>
      <c r="E17" s="23"/>
      <c r="F17" s="23"/>
      <c r="G17" s="23"/>
      <c r="H17" s="23"/>
    </row>
    <row r="18" s="19" customFormat="1" ht="66" customHeight="1" spans="1:8">
      <c r="A18" s="22" t="s">
        <v>82</v>
      </c>
      <c r="B18" s="22"/>
      <c r="C18" s="23" t="s">
        <v>112</v>
      </c>
      <c r="D18" s="23"/>
      <c r="E18" s="23"/>
      <c r="F18" s="23"/>
      <c r="G18" s="23"/>
      <c r="H18" s="23"/>
    </row>
    <row r="19" s="19" customFormat="1" ht="111" customHeight="1" spans="1:8">
      <c r="A19" s="22" t="s">
        <v>84</v>
      </c>
      <c r="B19" s="22"/>
      <c r="C19" s="22" t="s">
        <v>113</v>
      </c>
      <c r="D19" s="22"/>
      <c r="E19" s="22"/>
      <c r="F19" s="22"/>
      <c r="G19" s="22"/>
      <c r="H19" s="22"/>
    </row>
    <row r="20" s="19" customFormat="1" ht="134.1" customHeight="1" spans="1:8">
      <c r="A20" s="33" t="s">
        <v>86</v>
      </c>
      <c r="B20" s="34"/>
      <c r="C20" s="34"/>
      <c r="D20" s="34"/>
      <c r="E20" s="34"/>
      <c r="F20" s="34"/>
      <c r="G20" s="34"/>
      <c r="H20" s="34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ageMargins left="0.75" right="0.75" top="1" bottom="1" header="0.5" footer="0.5"/>
  <pageSetup paperSize="9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H20"/>
  <sheetViews>
    <sheetView topLeftCell="A11" workbookViewId="0">
      <selection activeCell="P15" sqref="P15"/>
    </sheetView>
  </sheetViews>
  <sheetFormatPr defaultColWidth="9" defaultRowHeight="13.5" outlineLevelCol="7"/>
  <cols>
    <col min="1" max="1" width="9" style="19"/>
    <col min="2" max="2" width="8.875" style="19" customWidth="1"/>
    <col min="3" max="3" width="9" style="19"/>
    <col min="4" max="4" width="9.75" style="19" customWidth="1"/>
    <col min="5" max="5" width="9.875" style="19" customWidth="1"/>
    <col min="6" max="6" width="11.375" style="19" customWidth="1"/>
    <col min="7" max="7" width="11" style="19" customWidth="1"/>
    <col min="8" max="8" width="16.125" style="19" customWidth="1"/>
    <col min="9" max="16384" width="9" style="19"/>
  </cols>
  <sheetData>
    <row r="1" s="19" customFormat="1" ht="59" customHeight="1" spans="1:8">
      <c r="A1" s="20" t="s">
        <v>188</v>
      </c>
      <c r="B1" s="20"/>
      <c r="C1" s="20"/>
      <c r="D1" s="20"/>
      <c r="E1" s="20"/>
      <c r="F1" s="20"/>
      <c r="G1" s="20"/>
      <c r="H1" s="20"/>
    </row>
    <row r="2" s="19" customFormat="1" ht="21" customHeight="1" spans="1:8">
      <c r="A2" s="21" t="s">
        <v>88</v>
      </c>
      <c r="B2" s="21"/>
      <c r="C2" s="21"/>
      <c r="D2" s="21"/>
      <c r="E2" s="21"/>
      <c r="F2" s="21"/>
      <c r="G2" s="21"/>
      <c r="H2" s="21"/>
    </row>
    <row r="3" s="19" customFormat="1" ht="30" customHeight="1" spans="1:8">
      <c r="A3" s="22" t="s">
        <v>7</v>
      </c>
      <c r="B3" s="22"/>
      <c r="C3" s="22" t="s">
        <v>31</v>
      </c>
      <c r="D3" s="22"/>
      <c r="E3" s="22"/>
      <c r="F3" s="22"/>
      <c r="G3" s="22"/>
      <c r="H3" s="22"/>
    </row>
    <row r="4" s="19" customFormat="1" ht="30" customHeight="1" spans="1:8">
      <c r="A4" s="22" t="s">
        <v>89</v>
      </c>
      <c r="B4" s="22"/>
      <c r="C4" s="23" t="s">
        <v>90</v>
      </c>
      <c r="D4" s="23"/>
      <c r="E4" s="23"/>
      <c r="F4" s="22" t="s">
        <v>91</v>
      </c>
      <c r="G4" s="22"/>
      <c r="H4" s="22" t="s">
        <v>22</v>
      </c>
    </row>
    <row r="5" s="19" customFormat="1" ht="30" customHeight="1" spans="1:8">
      <c r="A5" s="22" t="s">
        <v>92</v>
      </c>
      <c r="B5" s="22"/>
      <c r="C5" s="23" t="s">
        <v>93</v>
      </c>
      <c r="D5" s="23"/>
      <c r="E5" s="23"/>
      <c r="F5" s="23"/>
      <c r="G5" s="23"/>
      <c r="H5" s="23"/>
    </row>
    <row r="6" s="19" customFormat="1" ht="30" customHeight="1" spans="1:8">
      <c r="A6" s="22" t="s">
        <v>94</v>
      </c>
      <c r="B6" s="22"/>
      <c r="C6" s="23" t="s">
        <v>95</v>
      </c>
      <c r="D6" s="23"/>
      <c r="E6" s="23"/>
      <c r="F6" s="23"/>
      <c r="G6" s="23"/>
      <c r="H6" s="23"/>
    </row>
    <row r="7" s="19" customFormat="1" ht="30" customHeight="1" spans="1:8">
      <c r="A7" s="22" t="s">
        <v>96</v>
      </c>
      <c r="B7" s="22"/>
      <c r="C7" s="23" t="s">
        <v>97</v>
      </c>
      <c r="D7" s="23"/>
      <c r="E7" s="23"/>
      <c r="F7" s="23"/>
      <c r="G7" s="23"/>
      <c r="H7" s="23"/>
    </row>
    <row r="8" s="19" customFormat="1" ht="30" customHeight="1" spans="1:8">
      <c r="A8" s="24" t="s">
        <v>46</v>
      </c>
      <c r="B8" s="25"/>
      <c r="C8" s="22"/>
      <c r="D8" s="22" t="s">
        <v>47</v>
      </c>
      <c r="E8" s="22" t="s">
        <v>48</v>
      </c>
      <c r="F8" s="22" t="s">
        <v>49</v>
      </c>
      <c r="G8" s="24" t="s">
        <v>50</v>
      </c>
      <c r="H8" s="25"/>
    </row>
    <row r="9" s="19" customFormat="1" ht="30" customHeight="1" spans="1:8">
      <c r="A9" s="26"/>
      <c r="B9" s="27"/>
      <c r="C9" s="22" t="s">
        <v>98</v>
      </c>
      <c r="D9" s="22">
        <v>0.12</v>
      </c>
      <c r="E9" s="22">
        <v>0.12</v>
      </c>
      <c r="F9" s="28">
        <f>E9/D9</f>
        <v>1</v>
      </c>
      <c r="G9" s="22">
        <f>F9*20</f>
        <v>20</v>
      </c>
      <c r="H9" s="22"/>
    </row>
    <row r="10" s="19" customFormat="1" ht="30" customHeight="1" spans="1:8">
      <c r="A10" s="29" t="s">
        <v>99</v>
      </c>
      <c r="B10" s="22" t="s">
        <v>55</v>
      </c>
      <c r="C10" s="22" t="s">
        <v>56</v>
      </c>
      <c r="D10" s="22" t="s">
        <v>57</v>
      </c>
      <c r="E10" s="22"/>
      <c r="F10" s="22" t="s">
        <v>58</v>
      </c>
      <c r="G10" s="22" t="s">
        <v>59</v>
      </c>
      <c r="H10" s="22" t="s">
        <v>60</v>
      </c>
    </row>
    <row r="11" s="19" customFormat="1" ht="30" customHeight="1" spans="1:8">
      <c r="A11" s="30"/>
      <c r="B11" s="29" t="s">
        <v>37</v>
      </c>
      <c r="C11" s="22" t="s">
        <v>100</v>
      </c>
      <c r="D11" s="22" t="s">
        <v>101</v>
      </c>
      <c r="E11" s="22"/>
      <c r="F11" s="22" t="s">
        <v>102</v>
      </c>
      <c r="G11" s="22" t="s">
        <v>102</v>
      </c>
      <c r="H11" s="22">
        <v>15</v>
      </c>
    </row>
    <row r="12" s="19" customFormat="1" ht="30" customHeight="1" spans="1:8">
      <c r="A12" s="30"/>
      <c r="B12" s="22" t="s">
        <v>38</v>
      </c>
      <c r="C12" s="22" t="s">
        <v>63</v>
      </c>
      <c r="D12" s="22" t="s">
        <v>189</v>
      </c>
      <c r="E12" s="22"/>
      <c r="F12" s="22">
        <v>6</v>
      </c>
      <c r="G12" s="22">
        <v>6</v>
      </c>
      <c r="H12" s="22">
        <v>10</v>
      </c>
    </row>
    <row r="13" s="19" customFormat="1" ht="30" customHeight="1" spans="1:8">
      <c r="A13" s="30"/>
      <c r="B13" s="22"/>
      <c r="C13" s="22" t="s">
        <v>65</v>
      </c>
      <c r="D13" s="22" t="s">
        <v>190</v>
      </c>
      <c r="E13" s="22"/>
      <c r="F13" s="31" t="s">
        <v>102</v>
      </c>
      <c r="G13" s="31" t="s">
        <v>102</v>
      </c>
      <c r="H13" s="22">
        <v>10</v>
      </c>
    </row>
    <row r="14" s="19" customFormat="1" ht="30" customHeight="1" spans="1:8">
      <c r="A14" s="30"/>
      <c r="B14" s="22" t="s">
        <v>19</v>
      </c>
      <c r="C14" s="22" t="s">
        <v>68</v>
      </c>
      <c r="D14" s="22" t="s">
        <v>117</v>
      </c>
      <c r="E14" s="22"/>
      <c r="F14" s="22" t="s">
        <v>102</v>
      </c>
      <c r="G14" s="22" t="s">
        <v>102</v>
      </c>
      <c r="H14" s="22">
        <v>30</v>
      </c>
    </row>
    <row r="15" s="19" customFormat="1" ht="39" customHeight="1" spans="1:8">
      <c r="A15" s="30"/>
      <c r="B15" s="22" t="s">
        <v>108</v>
      </c>
      <c r="C15" s="32" t="s">
        <v>109</v>
      </c>
      <c r="D15" s="22" t="s">
        <v>110</v>
      </c>
      <c r="E15" s="22"/>
      <c r="F15" s="22" t="s">
        <v>111</v>
      </c>
      <c r="G15" s="31">
        <v>1</v>
      </c>
      <c r="H15" s="22">
        <v>10</v>
      </c>
    </row>
    <row r="16" s="19" customFormat="1" ht="30" customHeight="1" spans="1:8">
      <c r="A16" s="22" t="s">
        <v>79</v>
      </c>
      <c r="B16" s="22">
        <f>SUM(G9,H10:H15)</f>
        <v>95</v>
      </c>
      <c r="C16" s="22"/>
      <c r="D16" s="22"/>
      <c r="E16" s="22"/>
      <c r="F16" s="22"/>
      <c r="G16" s="22"/>
      <c r="H16" s="22"/>
    </row>
    <row r="17" s="19" customFormat="1" ht="57" customHeight="1" spans="1:8">
      <c r="A17" s="22" t="s">
        <v>80</v>
      </c>
      <c r="B17" s="22"/>
      <c r="C17" s="23" t="s">
        <v>81</v>
      </c>
      <c r="D17" s="23"/>
      <c r="E17" s="23"/>
      <c r="F17" s="23"/>
      <c r="G17" s="23"/>
      <c r="H17" s="23"/>
    </row>
    <row r="18" s="19" customFormat="1" ht="66" customHeight="1" spans="1:8">
      <c r="A18" s="22" t="s">
        <v>82</v>
      </c>
      <c r="B18" s="22"/>
      <c r="C18" s="23" t="s">
        <v>112</v>
      </c>
      <c r="D18" s="23"/>
      <c r="E18" s="23"/>
      <c r="F18" s="23"/>
      <c r="G18" s="23"/>
      <c r="H18" s="23"/>
    </row>
    <row r="19" s="19" customFormat="1" ht="111" customHeight="1" spans="1:8">
      <c r="A19" s="22" t="s">
        <v>84</v>
      </c>
      <c r="B19" s="22"/>
      <c r="C19" s="22" t="s">
        <v>113</v>
      </c>
      <c r="D19" s="22"/>
      <c r="E19" s="22"/>
      <c r="F19" s="22"/>
      <c r="G19" s="22"/>
      <c r="H19" s="22"/>
    </row>
    <row r="20" s="19" customFormat="1" ht="134.1" customHeight="1" spans="1:8">
      <c r="A20" s="33" t="s">
        <v>86</v>
      </c>
      <c r="B20" s="34"/>
      <c r="C20" s="34"/>
      <c r="D20" s="34"/>
      <c r="E20" s="34"/>
      <c r="F20" s="34"/>
      <c r="G20" s="34"/>
      <c r="H20" s="34"/>
    </row>
  </sheetData>
  <mergeCells count="32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B16:H16"/>
    <mergeCell ref="A17:B17"/>
    <mergeCell ref="C17:H17"/>
    <mergeCell ref="A18:B18"/>
    <mergeCell ref="C18:H18"/>
    <mergeCell ref="A19:B19"/>
    <mergeCell ref="C19:H19"/>
    <mergeCell ref="A20:H20"/>
    <mergeCell ref="A10:A15"/>
    <mergeCell ref="B12:B13"/>
    <mergeCell ref="A8:B9"/>
  </mergeCells>
  <pageMargins left="0.75" right="0.75" top="1" bottom="1" header="0.5" footer="0.5"/>
  <pageSetup paperSize="9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selection activeCell="P16" sqref="P16"/>
    </sheetView>
  </sheetViews>
  <sheetFormatPr defaultColWidth="9" defaultRowHeight="13.5" outlineLevelCol="7"/>
  <cols>
    <col min="4" max="4" width="9.75" customWidth="1"/>
    <col min="5" max="5" width="9.875" customWidth="1"/>
    <col min="6" max="6" width="11.375" customWidth="1"/>
    <col min="7" max="7" width="11" customWidth="1"/>
    <col min="8" max="8" width="15.375" customWidth="1"/>
  </cols>
  <sheetData>
    <row r="1" ht="42.95" customHeight="1" spans="1:8">
      <c r="A1" s="1" t="s">
        <v>191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192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7</v>
      </c>
      <c r="B3" s="3"/>
      <c r="C3" s="3"/>
      <c r="D3" s="3"/>
      <c r="E3" s="3"/>
      <c r="F3" s="3"/>
      <c r="G3" s="3"/>
      <c r="H3" s="3"/>
    </row>
    <row r="4" ht="30" customHeight="1" spans="1:8">
      <c r="A4" s="3" t="s">
        <v>89</v>
      </c>
      <c r="B4" s="3"/>
      <c r="C4" s="4"/>
      <c r="D4" s="4"/>
      <c r="E4" s="4"/>
      <c r="F4" s="3" t="s">
        <v>91</v>
      </c>
      <c r="G4" s="3"/>
      <c r="H4" s="3"/>
    </row>
    <row r="5" ht="30" customHeight="1" spans="1:8">
      <c r="A5" s="3" t="s">
        <v>92</v>
      </c>
      <c r="B5" s="3"/>
      <c r="C5" s="4" t="s">
        <v>93</v>
      </c>
      <c r="D5" s="4"/>
      <c r="E5" s="4"/>
      <c r="F5" s="4"/>
      <c r="G5" s="4"/>
      <c r="H5" s="4"/>
    </row>
    <row r="6" ht="30" customHeight="1" spans="1:8">
      <c r="A6" s="3" t="s">
        <v>94</v>
      </c>
      <c r="B6" s="3"/>
      <c r="C6" s="4" t="s">
        <v>95</v>
      </c>
      <c r="D6" s="4"/>
      <c r="E6" s="4"/>
      <c r="F6" s="4"/>
      <c r="G6" s="4"/>
      <c r="H6" s="4"/>
    </row>
    <row r="7" ht="30" customHeight="1" spans="1:8">
      <c r="A7" s="3" t="s">
        <v>96</v>
      </c>
      <c r="B7" s="3"/>
      <c r="C7" s="4" t="s">
        <v>193</v>
      </c>
      <c r="D7" s="4"/>
      <c r="E7" s="4"/>
      <c r="F7" s="4"/>
      <c r="G7" s="4"/>
      <c r="H7" s="4"/>
    </row>
    <row r="8" ht="30" customHeight="1" spans="1:8">
      <c r="A8" s="5" t="s">
        <v>46</v>
      </c>
      <c r="B8" s="6"/>
      <c r="C8" s="3"/>
      <c r="D8" s="3" t="s">
        <v>47</v>
      </c>
      <c r="E8" s="3" t="s">
        <v>48</v>
      </c>
      <c r="F8" s="3" t="s">
        <v>49</v>
      </c>
      <c r="G8" s="5" t="s">
        <v>50</v>
      </c>
      <c r="H8" s="6"/>
    </row>
    <row r="9" ht="30" customHeight="1" spans="1:8">
      <c r="A9" s="7"/>
      <c r="B9" s="8"/>
      <c r="C9" s="3" t="s">
        <v>98</v>
      </c>
      <c r="D9" s="3"/>
      <c r="E9" s="3"/>
      <c r="F9" s="9" t="e">
        <f>E9/D9</f>
        <v>#DIV/0!</v>
      </c>
      <c r="G9" s="3" t="e">
        <f>20*F9</f>
        <v>#DIV/0!</v>
      </c>
      <c r="H9" s="3"/>
    </row>
    <row r="10" ht="30" customHeight="1" spans="1:8">
      <c r="A10" s="10" t="s">
        <v>99</v>
      </c>
      <c r="B10" s="3" t="s">
        <v>55</v>
      </c>
      <c r="C10" s="3" t="s">
        <v>56</v>
      </c>
      <c r="D10" s="10" t="s">
        <v>57</v>
      </c>
      <c r="E10" s="10"/>
      <c r="F10" s="10" t="s">
        <v>58</v>
      </c>
      <c r="G10" s="10" t="s">
        <v>59</v>
      </c>
      <c r="H10" s="10" t="s">
        <v>60</v>
      </c>
    </row>
    <row r="11" ht="30" customHeight="1" spans="1:8">
      <c r="A11" s="11"/>
      <c r="B11" s="10" t="s">
        <v>17</v>
      </c>
      <c r="C11" s="12"/>
      <c r="D11" s="3"/>
      <c r="E11" s="3"/>
      <c r="F11" s="3"/>
      <c r="G11" s="3"/>
      <c r="H11" s="3"/>
    </row>
    <row r="12" ht="30" customHeight="1" spans="1:8">
      <c r="A12" s="11"/>
      <c r="B12" s="13"/>
      <c r="C12" s="12"/>
      <c r="D12" s="3"/>
      <c r="E12" s="3"/>
      <c r="F12" s="3"/>
      <c r="G12" s="3"/>
      <c r="H12" s="3"/>
    </row>
    <row r="13" ht="30" customHeight="1" spans="1:8">
      <c r="A13" s="11"/>
      <c r="B13" s="13"/>
      <c r="C13" s="12"/>
      <c r="D13" s="3"/>
      <c r="E13" s="3"/>
      <c r="F13" s="3"/>
      <c r="G13" s="3"/>
      <c r="H13" s="3"/>
    </row>
    <row r="14" ht="30" customHeight="1" spans="1:8">
      <c r="A14" s="11"/>
      <c r="B14" s="13"/>
      <c r="C14" s="12"/>
      <c r="D14" s="10"/>
      <c r="E14" s="10"/>
      <c r="F14" s="10"/>
      <c r="G14" s="10"/>
      <c r="H14" s="10"/>
    </row>
    <row r="15" ht="30" customHeight="1" spans="1:8">
      <c r="A15" s="11"/>
      <c r="B15" s="3" t="s">
        <v>18</v>
      </c>
      <c r="C15" s="12"/>
      <c r="D15" s="3"/>
      <c r="E15" s="3"/>
      <c r="F15" s="3"/>
      <c r="G15" s="3"/>
      <c r="H15" s="3"/>
    </row>
    <row r="16" ht="30" customHeight="1" spans="1:8">
      <c r="A16" s="11"/>
      <c r="B16" s="3"/>
      <c r="C16" s="12"/>
      <c r="D16" s="3"/>
      <c r="E16" s="3"/>
      <c r="F16" s="3"/>
      <c r="G16" s="3"/>
      <c r="H16" s="3"/>
    </row>
    <row r="17" ht="30" customHeight="1" spans="1:8">
      <c r="A17" s="11"/>
      <c r="B17" s="3"/>
      <c r="C17" s="12"/>
      <c r="D17" s="3"/>
      <c r="E17" s="3"/>
      <c r="F17" s="3"/>
      <c r="G17" s="3"/>
      <c r="H17" s="3"/>
    </row>
    <row r="18" ht="30" customHeight="1" spans="1:8">
      <c r="A18" s="11"/>
      <c r="B18" s="3"/>
      <c r="C18" s="12"/>
      <c r="D18" s="3"/>
      <c r="E18" s="3"/>
      <c r="F18" s="3"/>
      <c r="G18" s="3"/>
      <c r="H18" s="3"/>
    </row>
    <row r="19" ht="30" customHeight="1" spans="1:8">
      <c r="A19" s="11"/>
      <c r="B19" s="3" t="s">
        <v>67</v>
      </c>
      <c r="C19" s="12"/>
      <c r="D19" s="3"/>
      <c r="E19" s="3"/>
      <c r="F19" s="3"/>
      <c r="G19" s="3"/>
      <c r="H19" s="3"/>
    </row>
    <row r="20" ht="30" customHeight="1" spans="1:8">
      <c r="A20" s="11"/>
      <c r="B20" s="3"/>
      <c r="C20" s="12"/>
      <c r="D20" s="3"/>
      <c r="E20" s="3"/>
      <c r="F20" s="3"/>
      <c r="G20" s="3"/>
      <c r="H20" s="3"/>
    </row>
    <row r="21" ht="30" customHeight="1" spans="1:8">
      <c r="A21" s="11"/>
      <c r="B21" s="3"/>
      <c r="C21" s="12"/>
      <c r="D21" s="3"/>
      <c r="E21" s="3"/>
      <c r="F21" s="3"/>
      <c r="G21" s="3"/>
      <c r="H21" s="3"/>
    </row>
    <row r="22" ht="30" customHeight="1" spans="1:8">
      <c r="A22" s="11"/>
      <c r="B22" s="3"/>
      <c r="C22" s="12"/>
      <c r="D22" s="14"/>
      <c r="E22" s="15"/>
      <c r="F22" s="3"/>
      <c r="G22" s="3"/>
      <c r="H22" s="3"/>
    </row>
    <row r="23" ht="30" customHeight="1" spans="1:8">
      <c r="A23" s="13"/>
      <c r="B23" s="3" t="s">
        <v>194</v>
      </c>
      <c r="C23" s="12"/>
      <c r="D23" s="14"/>
      <c r="E23" s="15"/>
      <c r="F23" s="3"/>
      <c r="G23" s="3"/>
      <c r="H23" s="3"/>
    </row>
    <row r="24" ht="30" customHeight="1" spans="1:8">
      <c r="A24" s="16"/>
      <c r="B24" s="3"/>
      <c r="C24" s="12"/>
      <c r="D24" s="3"/>
      <c r="E24" s="3"/>
      <c r="F24" s="3"/>
      <c r="G24" s="3"/>
      <c r="H24" s="3"/>
    </row>
    <row r="25" ht="30" customHeight="1" spans="1:8">
      <c r="A25" s="3" t="s">
        <v>79</v>
      </c>
      <c r="B25" s="3"/>
      <c r="C25" s="3"/>
      <c r="D25" s="3"/>
      <c r="E25" s="3"/>
      <c r="F25" s="3"/>
      <c r="G25" s="3"/>
      <c r="H25" s="3"/>
    </row>
    <row r="26" ht="180" customHeight="1" spans="1:8">
      <c r="A26" s="3" t="s">
        <v>80</v>
      </c>
      <c r="B26" s="3"/>
      <c r="C26" s="4"/>
      <c r="D26" s="4"/>
      <c r="E26" s="4"/>
      <c r="F26" s="4"/>
      <c r="G26" s="4"/>
      <c r="H26" s="4"/>
    </row>
    <row r="27" ht="180" customHeight="1" spans="1:8">
      <c r="A27" s="3" t="s">
        <v>82</v>
      </c>
      <c r="B27" s="3"/>
      <c r="C27" s="4"/>
      <c r="D27" s="4"/>
      <c r="E27" s="4"/>
      <c r="F27" s="4"/>
      <c r="G27" s="4"/>
      <c r="H27" s="4"/>
    </row>
    <row r="28" ht="180" customHeight="1" spans="1:8">
      <c r="A28" s="3" t="s">
        <v>84</v>
      </c>
      <c r="B28" s="3"/>
      <c r="C28" s="3" t="s">
        <v>85</v>
      </c>
      <c r="D28" s="3"/>
      <c r="E28" s="3"/>
      <c r="F28" s="3"/>
      <c r="G28" s="3"/>
      <c r="H28" s="3"/>
    </row>
    <row r="29" ht="134.1" customHeight="1" spans="1:8">
      <c r="A29" s="17" t="s">
        <v>86</v>
      </c>
      <c r="B29" s="18"/>
      <c r="C29" s="18"/>
      <c r="D29" s="18"/>
      <c r="E29" s="18"/>
      <c r="F29" s="18"/>
      <c r="G29" s="18"/>
      <c r="H29" s="18"/>
    </row>
  </sheetData>
  <mergeCells count="44">
    <mergeCell ref="A1:H1"/>
    <mergeCell ref="A2:H2"/>
    <mergeCell ref="A3:B3"/>
    <mergeCell ref="C3:H3"/>
    <mergeCell ref="A4:B4"/>
    <mergeCell ref="C4:E4"/>
    <mergeCell ref="F4:G4"/>
    <mergeCell ref="A5:B5"/>
    <mergeCell ref="C5:H5"/>
    <mergeCell ref="A6:B6"/>
    <mergeCell ref="C6:H6"/>
    <mergeCell ref="A7:B7"/>
    <mergeCell ref="C7:H7"/>
    <mergeCell ref="G8:H8"/>
    <mergeCell ref="G9:H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B25:H25"/>
    <mergeCell ref="A26:B26"/>
    <mergeCell ref="C26:H26"/>
    <mergeCell ref="A27:B27"/>
    <mergeCell ref="C27:H27"/>
    <mergeCell ref="A28:B28"/>
    <mergeCell ref="C28:H28"/>
    <mergeCell ref="A29:H29"/>
    <mergeCell ref="A10:A24"/>
    <mergeCell ref="B11:B14"/>
    <mergeCell ref="B15:B18"/>
    <mergeCell ref="B19:B22"/>
    <mergeCell ref="B23:B24"/>
    <mergeCell ref="A8:B9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0:A12"/>
  <sheetViews>
    <sheetView workbookViewId="0">
      <selection activeCell="A16" sqref="$A16:$XFD16"/>
    </sheetView>
  </sheetViews>
  <sheetFormatPr defaultColWidth="9" defaultRowHeight="13.5"/>
  <sheetData>
    <row r="10" ht="30" customHeight="1"/>
    <row r="11" ht="30" customHeight="1"/>
    <row r="12" ht="31" customHeight="1"/>
  </sheetData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1025" progId="Excel.Sheet.12" r:id="rId3">
          <objectPr defaultSize="0" r:id="rId4">
            <anchor moveWithCells="1">
              <from>
                <xdr:col>0</xdr:col>
                <xdr:colOff>10795</xdr:colOff>
                <xdr:row>0</xdr:row>
                <xdr:rowOff>86995</xdr:rowOff>
              </from>
              <to>
                <xdr:col>27</xdr:col>
                <xdr:colOff>295910</xdr:colOff>
                <xdr:row>63</xdr:row>
                <xdr:rowOff>83820</xdr:rowOff>
              </to>
            </anchor>
          </objectPr>
        </oleObject>
      </mc:Choice>
      <mc:Fallback>
        <oleObject shapeId="1025" progId="Excel.Sheet.12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项目自评汇总表</vt:lpstr>
      <vt:lpstr>部门整体汇总表</vt:lpstr>
      <vt:lpstr>整体自评表</vt:lpstr>
      <vt:lpstr>校园安保</vt:lpstr>
      <vt:lpstr>中小学聘用制教师经费</vt:lpstr>
      <vt:lpstr>临聘人员</vt:lpstr>
      <vt:lpstr>党建经费</vt:lpstr>
      <vt:lpstr>定额补助</vt:lpstr>
      <vt:lpstr>区级公用经费</vt:lpstr>
      <vt:lpstr>义务段学校教辅费</vt:lpstr>
      <vt:lpstr>教师待遇</vt:lpstr>
      <vt:lpstr>困难学生及小规模学校课后服务财政补贴</vt:lpstr>
      <vt:lpstr>项目自评表</vt:lpstr>
      <vt:lpstr>第三方机构绩效评价报告备案表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z3</cp:lastModifiedBy>
  <dcterms:created xsi:type="dcterms:W3CDTF">2022-01-13T09:26:00Z</dcterms:created>
  <dcterms:modified xsi:type="dcterms:W3CDTF">2025-04-28T00:23:00Z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B53E3CA6E9BE46DE8C7700C938CB079F_13</vt:lpwstr>
  </property>
  <property fmtid="{D5CDD505-2E9C-101B-9397-08002B2CF9AE}" pid="3" name="KSOProductBuildVer">
    <vt:lpwstr>2052-12.1.0.20784</vt:lpwstr>
  </property>
</Properties>
</file>