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22" activeTab="2"/>
  </bookViews>
  <sheets>
    <sheet name="部门整体统计表" sheetId="2" r:id="rId1"/>
    <sheet name="项目自评汇总表" sheetId="1" r:id="rId2"/>
    <sheet name="整体自评" sheetId="3" r:id="rId3"/>
    <sheet name="党建经费" sheetId="16" r:id="rId4"/>
    <sheet name="援疆补贴" sheetId="17" r:id="rId5"/>
    <sheet name="教师待遇" sheetId="4" r:id="rId6"/>
    <sheet name="临聘人员工资" sheetId="5" r:id="rId7"/>
    <sheet name="教师体检" sheetId="18" r:id="rId8"/>
    <sheet name="校车补贴" sheetId="19" r:id="rId9"/>
    <sheet name="校园安保" sheetId="6" r:id="rId10"/>
    <sheet name="定额补助" sheetId="7" r:id="rId11"/>
    <sheet name="职业教育经费" sheetId="8" r:id="rId12"/>
    <sheet name="购买服务" sheetId="9" r:id="rId13"/>
    <sheet name="美联学校" sheetId="20" r:id="rId14"/>
    <sheet name="新园开办经费" sheetId="21" r:id="rId15"/>
    <sheet name="课后服务财政补贴" sheetId="30" r:id="rId16"/>
    <sheet name="合作办学" sheetId="22" r:id="rId17"/>
    <sheet name="区级公用" sheetId="10" r:id="rId18"/>
    <sheet name="校舍维修" sheetId="23" r:id="rId19"/>
    <sheet name="免作业本" sheetId="24" r:id="rId20"/>
    <sheet name="教辅费" sheetId="11" r:id="rId21"/>
    <sheet name="普惠园" sheetId="12" r:id="rId22"/>
    <sheet name="资助专项" sheetId="25" r:id="rId23"/>
    <sheet name="中职免学费" sheetId="26" r:id="rId24"/>
    <sheet name="校责险" sheetId="27" r:id="rId25"/>
    <sheet name="教育系统项目" sheetId="13" r:id="rId26"/>
    <sheet name="珠心算" sheetId="28" r:id="rId27"/>
    <sheet name="留守儿童服务站" sheetId="29" r:id="rId28"/>
    <sheet name="教育内涵" sheetId="14" r:id="rId29"/>
    <sheet name="教育教学" sheetId="15" r:id="rId3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lenovo</author>
  </authors>
  <commentList>
    <comment ref="E16" authorId="0">
      <text>
        <r>
          <rPr>
            <b/>
            <sz val="9"/>
            <rFont val="宋体"/>
            <charset val="134"/>
          </rPr>
          <t>lenovo:</t>
        </r>
        <r>
          <rPr>
            <sz val="9"/>
            <rFont val="宋体"/>
            <charset val="134"/>
          </rPr>
          <t xml:space="preserve">
年初预算785万，调减至480万</t>
        </r>
      </text>
    </comment>
  </commentList>
</comments>
</file>

<file path=xl/sharedStrings.xml><?xml version="1.0" encoding="utf-8"?>
<sst xmlns="http://schemas.openxmlformats.org/spreadsheetml/2006/main" count="2069" uniqueCount="581">
  <si>
    <t>2023年度东西湖区整体自评统计表</t>
  </si>
  <si>
    <t>填表人：张思源</t>
  </si>
  <si>
    <t>联系电话：83235609</t>
  </si>
  <si>
    <t>单位：万元</t>
  </si>
  <si>
    <t>序号</t>
  </si>
  <si>
    <t>单位代码</t>
  </si>
  <si>
    <t>预算部门</t>
  </si>
  <si>
    <t>项目名称</t>
  </si>
  <si>
    <t>实施科室（单位）</t>
  </si>
  <si>
    <t>全年预算数</t>
  </si>
  <si>
    <t>全年
执行数</t>
  </si>
  <si>
    <t>执行率</t>
  </si>
  <si>
    <t>部门整体自评得分</t>
  </si>
  <si>
    <t>指标偏差大或未完成原因分析（简要概述）</t>
  </si>
  <si>
    <t>年初
预算数</t>
  </si>
  <si>
    <t>年中追加数/调减数</t>
  </si>
  <si>
    <t>小计</t>
  </si>
  <si>
    <t>预算执行
（20分）</t>
  </si>
  <si>
    <t>成本指标
（20分）</t>
  </si>
  <si>
    <t>产出指标
（20分）</t>
  </si>
  <si>
    <t>效益指标
（30分）</t>
  </si>
  <si>
    <t>满意度
指标
（10分）</t>
  </si>
  <si>
    <t>合计</t>
  </si>
  <si>
    <t>038001</t>
  </si>
  <si>
    <t>区教育局</t>
  </si>
  <si>
    <t>部门整体</t>
  </si>
  <si>
    <t>2023年度武汉市东西湖区项目绩效自评情况汇总表</t>
  </si>
  <si>
    <t>总序号</t>
  </si>
  <si>
    <t>单位序号</t>
  </si>
  <si>
    <t>项目自评得分</t>
  </si>
  <si>
    <t>成本指标（20分）</t>
  </si>
  <si>
    <t>满意度指标
（10分）</t>
  </si>
  <si>
    <t>038</t>
  </si>
  <si>
    <t>东西湖区教育局</t>
  </si>
  <si>
    <t>党建经费</t>
  </si>
  <si>
    <t>办公室</t>
  </si>
  <si>
    <t>援疆补贴</t>
  </si>
  <si>
    <t>教工科</t>
  </si>
  <si>
    <t>教师待遇</t>
  </si>
  <si>
    <t>请款进度较慢</t>
  </si>
  <si>
    <t>临聘人员工资</t>
  </si>
  <si>
    <t>教师体检费</t>
  </si>
  <si>
    <t>工会</t>
  </si>
  <si>
    <t>校车补贴</t>
  </si>
  <si>
    <t>安信办</t>
  </si>
  <si>
    <t>校园安保</t>
  </si>
  <si>
    <t>定额补助</t>
  </si>
  <si>
    <t>财务科</t>
  </si>
  <si>
    <t>职业教育经费</t>
  </si>
  <si>
    <t>普教科</t>
  </si>
  <si>
    <t>购买服务方式举办公办幼儿园购买服务费</t>
  </si>
  <si>
    <t>发规科</t>
  </si>
  <si>
    <t>美联学校经费</t>
  </si>
  <si>
    <t>2023年新校（幼儿园）开办经费</t>
  </si>
  <si>
    <t>困难学生及小规模学校课后服务财政补贴</t>
  </si>
  <si>
    <t>华中师范大学临空港实验学校合作办学经费</t>
  </si>
  <si>
    <t>区级公用经费</t>
  </si>
  <si>
    <t>校舍维修</t>
  </si>
  <si>
    <t>免作业本费</t>
  </si>
  <si>
    <t>义务段学校教辅费</t>
  </si>
  <si>
    <t>普惠性民办幼儿园奖补资金</t>
  </si>
  <si>
    <t>资助专项</t>
  </si>
  <si>
    <t>资助管理中心</t>
  </si>
  <si>
    <t>优先使用上级资金</t>
  </si>
  <si>
    <t>中职免学费补助</t>
  </si>
  <si>
    <t>校园责任险</t>
  </si>
  <si>
    <t>教条办</t>
  </si>
  <si>
    <t>教育发展保障中心项目</t>
  </si>
  <si>
    <t>珠心算工作经费</t>
  </si>
  <si>
    <t>留守儿童服务站经费</t>
  </si>
  <si>
    <t>教育内涵发展及教学业务费</t>
  </si>
  <si>
    <t>教育教学工作经费</t>
  </si>
  <si>
    <t>2023年度武汉市东西湖区教育局部门整体绩效自评表</t>
  </si>
  <si>
    <t xml:space="preserve">　　单位名称：武汉市东西湖区教育局                           </t>
  </si>
  <si>
    <t xml:space="preserve">                填报日期：  2024年4月15日</t>
  </si>
  <si>
    <t>单位名称</t>
  </si>
  <si>
    <t>武汉市东西湖区教育局</t>
  </si>
  <si>
    <t>基本支出总额</t>
  </si>
  <si>
    <t>项目支出总额</t>
  </si>
  <si>
    <t>预算执行情况（万元）
（20分）</t>
  </si>
  <si>
    <t>预算数（A）</t>
  </si>
  <si>
    <t>执行数（B）</t>
  </si>
  <si>
    <t>执行率（B/A）</t>
  </si>
  <si>
    <t>得分</t>
  </si>
  <si>
    <t>（20分*执行率）</t>
  </si>
  <si>
    <t>部门整体支出总额</t>
  </si>
  <si>
    <t>年度绩效目标1（30分）</t>
  </si>
  <si>
    <t>持续推进教育资源优质扩容</t>
  </si>
  <si>
    <t>年度绩效指标</t>
  </si>
  <si>
    <t>一级指标</t>
  </si>
  <si>
    <t>二级指标</t>
  </si>
  <si>
    <t>三级指标</t>
  </si>
  <si>
    <t>年初目标值（A）</t>
  </si>
  <si>
    <t>实际完成值（B）</t>
  </si>
  <si>
    <t>成本指标（5分）</t>
  </si>
  <si>
    <t>经济成本指标</t>
  </si>
  <si>
    <t>按上级拨付要求执行（5分）</t>
  </si>
  <si>
    <t>执行</t>
  </si>
  <si>
    <t>产出指标（15分）</t>
  </si>
  <si>
    <t>数量指标</t>
  </si>
  <si>
    <t>新开办学校数（5分）</t>
  </si>
  <si>
    <t>15所</t>
  </si>
  <si>
    <t>新开办幼儿园数（5分）</t>
  </si>
  <si>
    <t>13所</t>
  </si>
  <si>
    <t>质量指标</t>
  </si>
  <si>
    <t>新校、幼儿园顺利开办（5分）</t>
  </si>
  <si>
    <t>顺利开办</t>
  </si>
  <si>
    <t>效益指标（5分）</t>
  </si>
  <si>
    <t>社会效益指标</t>
  </si>
  <si>
    <t>学位供给较上年有增加（5分）</t>
  </si>
  <si>
    <t>满意度指标（5分）</t>
  </si>
  <si>
    <t>服务对象满意度指标</t>
  </si>
  <si>
    <t>学生满意度（5分）</t>
  </si>
  <si>
    <t>≥90%</t>
  </si>
  <si>
    <t>年度绩效目标2（25分）</t>
  </si>
  <si>
    <t>聚焦队伍建设，推进人才兴教</t>
  </si>
  <si>
    <t>产出指标（10分）</t>
  </si>
  <si>
    <t>名师工作室数量（5分）</t>
  </si>
  <si>
    <t>培训合格率（5分）</t>
  </si>
  <si>
    <t>提高教师队伍素质（5分）</t>
  </si>
  <si>
    <t>逐步提升</t>
  </si>
  <si>
    <t>参训对象满意度（5分）</t>
  </si>
  <si>
    <t>年度绩效目标3（25分）</t>
  </si>
  <si>
    <t>坚持内涵发展，促进职成教育特色发展</t>
  </si>
  <si>
    <t>产出指标（5分）</t>
  </si>
  <si>
    <t>　夯实“一校一品”的区域教育品牌优势（5分）</t>
  </si>
  <si>
    <t>夯实</t>
  </si>
  <si>
    <t>效益指标（10分）</t>
  </si>
  <si>
    <t>推进职业教育阵地建设（10分）</t>
  </si>
  <si>
    <t>推进</t>
  </si>
  <si>
    <t>师生满意度（5分）</t>
  </si>
  <si>
    <t>　≥90%</t>
  </si>
  <si>
    <t>总分</t>
  </si>
  <si>
    <t>偏差大或目标未完成原因分析</t>
  </si>
  <si>
    <t>资金执行率较低，主要原因项目请款进度较慢。</t>
  </si>
  <si>
    <t>改进措施及结果应用方案</t>
  </si>
  <si>
    <t>加强各部门之间的沟通与协作，确保请款信息的及时传递和反馈。建立定期沟通机制，及时解决请款过程中出现的问题，避免信息不畅导致的延误。提高结算效率：对于负责具体经济业务的人员，可以进行定期的财务报销相关知识培训，提高报销业务资料的规范和质量。同时，建立激励机制，鼓励业务负责人员积极处理请款申请，减少拖延现象。</t>
  </si>
  <si>
    <t>单位主要负责人
签批意见</t>
  </si>
  <si>
    <t xml:space="preserve">                                            
                签名：               
                           年      月      日</t>
  </si>
  <si>
    <t>备注：
1.预算执行情况口径：预算数为调整后财政资金总额（包括上年结余结转），执行数为资金使用单位财政资金实际支出数。
2.定量指标完成数汇总原则：绝对值直接累加计算，相对值按照资金额度加权平均计算。定量指标计分原则：正向指标（即目标值为≥X,得分=权重*B/A），反向指标（即目标值为≤X，得分=权重*A/B），得分不得突破权重总额。定量指标先汇总完成数，再计算得分。
3.定性指标计分原则：达成预期指标、部分达成预期指标并具有一定效果、未达成预期指标且效果较差三档，分别按照该指标对应分值区间100-80%（含80%）、80-50%（含50%）、50-0%合理确定分值。汇总时，以资金额度为权重，对分值进行加权平均计算。
4.基于经济性和必要性等因素考虑，满意度指标暂可不作为必评指标。</t>
  </si>
  <si>
    <t>2023年度党建经费项目绩效自评表</t>
  </si>
  <si>
    <t>单位名称：东西湖区教育局                                          填报日期：2024.4.17</t>
  </si>
  <si>
    <t>主管部门</t>
  </si>
  <si>
    <t>项目实施单位</t>
  </si>
  <si>
    <t>项目类别</t>
  </si>
  <si>
    <r>
      <rPr>
        <sz val="10.5"/>
        <color theme="1"/>
        <rFont val="宋体"/>
        <charset val="134"/>
      </rPr>
      <t xml:space="preserve">1、部门预算项目   </t>
    </r>
    <r>
      <rPr>
        <sz val="10.5"/>
        <color theme="1"/>
        <rFont val="Wingdings 2"/>
        <charset val="2"/>
      </rPr>
      <t>R</t>
    </r>
    <r>
      <rPr>
        <sz val="10.5"/>
        <color theme="1"/>
        <rFont val="宋体"/>
        <charset val="134"/>
      </rPr>
      <t xml:space="preserve">   2、区直专项   □</t>
    </r>
  </si>
  <si>
    <t>项目属性</t>
  </si>
  <si>
    <r>
      <rPr>
        <sz val="10.5"/>
        <color theme="1"/>
        <rFont val="宋体"/>
        <charset val="134"/>
      </rPr>
      <t xml:space="preserve">1、持续性项目     </t>
    </r>
    <r>
      <rPr>
        <sz val="10.5"/>
        <color theme="1"/>
        <rFont val="Wingdings 2"/>
        <charset val="2"/>
      </rPr>
      <t>R</t>
    </r>
    <r>
      <rPr>
        <sz val="10.5"/>
        <color theme="1"/>
        <rFont val="宋体"/>
        <charset val="134"/>
      </rPr>
      <t xml:space="preserve">   2、新增性项目 □</t>
    </r>
  </si>
  <si>
    <t>项目类型</t>
  </si>
  <si>
    <r>
      <rPr>
        <sz val="10.5"/>
        <color theme="1"/>
        <rFont val="宋体"/>
        <charset val="134"/>
      </rPr>
      <t xml:space="preserve">1、常年性项目     </t>
    </r>
    <r>
      <rPr>
        <sz val="10.5"/>
        <color theme="1"/>
        <rFont val="Wingdings 2"/>
        <charset val="2"/>
      </rPr>
      <t>R</t>
    </r>
    <r>
      <rPr>
        <sz val="10.5"/>
        <color theme="1"/>
        <rFont val="宋体"/>
        <charset val="134"/>
      </rPr>
      <t xml:space="preserve">   2、延续性项目 □      3、一次性项目 □</t>
    </r>
  </si>
  <si>
    <t>预算执行
情况（万元）
（20分）</t>
  </si>
  <si>
    <t>得分
（20分*执行率）</t>
  </si>
  <si>
    <t>年度财政资金总额</t>
  </si>
  <si>
    <r>
      <rPr>
        <sz val="10.5"/>
        <color theme="1"/>
        <rFont val="宋体"/>
        <charset val="134"/>
      </rPr>
      <t>年度
绩效
目标
（</t>
    </r>
    <r>
      <rPr>
        <sz val="10"/>
        <color theme="1"/>
        <rFont val="宋体"/>
        <charset val="134"/>
      </rPr>
      <t>80</t>
    </r>
    <r>
      <rPr>
        <sz val="10.5"/>
        <color theme="1"/>
        <rFont val="宋体"/>
        <charset val="134"/>
      </rPr>
      <t>分）</t>
    </r>
  </si>
  <si>
    <t>党员人均活动成本</t>
  </si>
  <si>
    <t>不低于200元/人</t>
  </si>
  <si>
    <t>开展主题党日活动次数</t>
  </si>
  <si>
    <t>培训合格率　</t>
  </si>
  <si>
    <t>社会效益
指标</t>
  </si>
  <si>
    <t>提高全局党员的政治素质和服务质量</t>
  </si>
  <si>
    <t>有效提高</t>
  </si>
  <si>
    <t>≧90%</t>
  </si>
  <si>
    <t>偏差大或
目标未完成
原因分析</t>
  </si>
  <si>
    <t>请款进度较慢。</t>
  </si>
  <si>
    <t>改进措施及
结果应用方案</t>
  </si>
  <si>
    <t>加强党员教育培训，丰富党员活动，提升基层党员党性修养。</t>
  </si>
  <si>
    <t xml:space="preserve">    
                         签名：               
                                                年    月     日</t>
  </si>
  <si>
    <t>2023年度援疆项目绩效自评表</t>
  </si>
  <si>
    <t>单位名称：东西湖区教育局                                     填报日期：2024.4.15</t>
  </si>
  <si>
    <t>1、部门预算项目   √□   2、区直专项   □</t>
  </si>
  <si>
    <t>1、持续性项目   √□   2、新增性项目 □</t>
  </si>
  <si>
    <t>1、常年性项目     √□   2、延续性项目 □      3、一次性项目 □</t>
  </si>
  <si>
    <t>按上级拨付要求执行</t>
  </si>
  <si>
    <t>援疆教师补助人数</t>
  </si>
  <si>
    <t>援疆教师无责任事故</t>
  </si>
  <si>
    <t>时效指标</t>
  </si>
  <si>
    <t>按文件规定时间执行</t>
  </si>
  <si>
    <t>按时完成</t>
  </si>
  <si>
    <t>缓解偏远地区教资不足的压力　</t>
  </si>
  <si>
    <t>达标</t>
  </si>
  <si>
    <t>服务对象
满意度指标</t>
  </si>
  <si>
    <t>各类援疆、送教、补助对象满意度</t>
  </si>
  <si>
    <t>无</t>
  </si>
  <si>
    <t>2023年度教师待遇项目绩效自评表</t>
  </si>
  <si>
    <t>单位名称：武汉市东西湖教育局                                填报日期：2024年4月19日</t>
  </si>
  <si>
    <t>教师待遇项目</t>
  </si>
  <si>
    <t>1、部门预算项目   √   2、区直专项   □</t>
  </si>
  <si>
    <t>1、持续性项目     √   2、新增性项目 □</t>
  </si>
  <si>
    <t>1、常年性项目     □   2、延续性项目 √      3、一次性项目 □</t>
  </si>
  <si>
    <t>成本指标  （20分）</t>
  </si>
  <si>
    <t>按上级拨付要求执行（20分）</t>
  </si>
  <si>
    <t>义务段教师人数（10分）</t>
  </si>
  <si>
    <t>绩效增量合规性（10分）</t>
  </si>
  <si>
    <t>合规</t>
  </si>
  <si>
    <t>社会效益</t>
  </si>
  <si>
    <t>保持队伍稳定（30分）</t>
  </si>
  <si>
    <t>保持</t>
  </si>
  <si>
    <t>服务对象满意度
指标</t>
  </si>
  <si>
    <t>教职工对学校满意度（10分）</t>
  </si>
  <si>
    <t>加强各部门之间的沟通与协作，确保请款信息的及时传递和反馈。建立定期沟通机制，及时解决请款过程中出现的问题，避免信息不畅导致的延误。提高审批效率：对于审批人员，可以进行定期的培训，提高审批效率和质量。同时，建立激励机制，鼓励审批人员积极处理请款申请，减少拖延现象。</t>
  </si>
  <si>
    <t>2023年度临聘人员工资项目绩效自评表</t>
  </si>
  <si>
    <t>成本指标 （20分）</t>
  </si>
  <si>
    <t>发放到位人数（10分）</t>
  </si>
  <si>
    <t>发放合规率（10分）</t>
  </si>
  <si>
    <t>满足各学校教学工作需求，确保学校教育教学工作正常进行（30分）</t>
  </si>
  <si>
    <t>满足</t>
  </si>
  <si>
    <t>教师满意度（10分）</t>
  </si>
  <si>
    <t>2023年度体检项目绩效自评表</t>
  </si>
  <si>
    <t>单位名称： 东西湖区教育局                                  填报日期：2024年4月18日</t>
  </si>
  <si>
    <t>区教育工会</t>
  </si>
  <si>
    <t>1、持续性项目   √  □   2、新增性项目 □</t>
  </si>
  <si>
    <t>1、常年性项目    √ □   2、延续性项目 □      3、一次性项目 □</t>
  </si>
  <si>
    <t>体检人数</t>
  </si>
  <si>
    <r>
      <rPr>
        <sz val="10.5"/>
        <color theme="1"/>
        <rFont val="Times New Roman"/>
        <charset val="134"/>
      </rPr>
      <t>≤</t>
    </r>
    <r>
      <rPr>
        <sz val="10.5"/>
        <color theme="1"/>
        <rFont val="宋体"/>
        <charset val="134"/>
      </rPr>
      <t>7718人</t>
    </r>
  </si>
  <si>
    <t xml:space="preserve">          </t>
  </si>
  <si>
    <t>体检覆盖面</t>
  </si>
  <si>
    <r>
      <rPr>
        <sz val="10.5"/>
        <color theme="1"/>
        <rFont val="Times New Roman"/>
        <charset val="134"/>
      </rPr>
      <t>≥</t>
    </r>
    <r>
      <rPr>
        <sz val="10.5"/>
        <color theme="1"/>
        <rFont val="宋体"/>
        <charset val="134"/>
      </rPr>
      <t>100%</t>
    </r>
  </si>
  <si>
    <t>按期完成率</t>
  </si>
  <si>
    <r>
      <rPr>
        <sz val="10.5"/>
        <color theme="1"/>
        <rFont val="Times New Roman"/>
        <charset val="134"/>
      </rPr>
      <t>≤</t>
    </r>
    <r>
      <rPr>
        <sz val="10.5"/>
        <color theme="1"/>
        <rFont val="宋体"/>
        <charset val="134"/>
      </rPr>
      <t>100%</t>
    </r>
  </si>
  <si>
    <t>保障职工队伍身心健康</t>
  </si>
  <si>
    <t>保障</t>
  </si>
  <si>
    <t>退休和在职教职工满意度</t>
  </si>
  <si>
    <t>进一步提高资金使用效率。</t>
  </si>
  <si>
    <t xml:space="preserve">   </t>
  </si>
  <si>
    <t>2023年度校车补贴项目绩效自评表</t>
  </si>
  <si>
    <t>单位名称：武汉市东西湖区教育局                             填报日期：2024年4月16日</t>
  </si>
  <si>
    <t>1、部门预算项目    √□    2、区直专项  □</t>
  </si>
  <si>
    <t>1、持续性项目      √    2、新增性项目 □</t>
  </si>
  <si>
    <r>
      <rPr>
        <sz val="10.5"/>
        <color theme="1"/>
        <rFont val="宋体"/>
        <charset val="134"/>
      </rPr>
      <t xml:space="preserve">1、常年性项目     </t>
    </r>
    <r>
      <rPr>
        <sz val="10.5"/>
        <color theme="1"/>
        <rFont val="Arial"/>
        <charset val="134"/>
      </rPr>
      <t>√</t>
    </r>
    <r>
      <rPr>
        <sz val="10.5"/>
        <color theme="1"/>
        <rFont val="宋体"/>
        <charset val="134"/>
      </rPr>
      <t xml:space="preserve">   2、延续性项目 □      3、一次性项目 □</t>
    </r>
  </si>
  <si>
    <t>补贴校车数</t>
  </si>
  <si>
    <t>安全责任事故</t>
  </si>
  <si>
    <t xml:space="preserve">2023年底 </t>
  </si>
  <si>
    <t>完成</t>
  </si>
  <si>
    <t>解决农村学生上下学安全问题</t>
  </si>
  <si>
    <t>解决</t>
  </si>
  <si>
    <t>学生家长满意</t>
  </si>
  <si>
    <t>2023年度校园安保项目绩效自评表</t>
  </si>
  <si>
    <t>校园安保项目</t>
  </si>
  <si>
    <t>安保人员数量（8分）</t>
  </si>
  <si>
    <t>安全责任事故数（6分）</t>
  </si>
  <si>
    <t>完成时间（6分）</t>
  </si>
  <si>
    <t>2023年</t>
  </si>
  <si>
    <t>构建安全和谐平安校园（30分）</t>
  </si>
  <si>
    <t>稳步推进</t>
  </si>
  <si>
    <t>学生、教师满意度（10分）</t>
  </si>
  <si>
    <t xml:space="preserve">
1.保安年龄偏大，工作经验丰富但工作精力尚显不足。2.由于保安要求高，但待遇相对低，经过筛选的新入职保安经过培训考证拿证会滞后。</t>
  </si>
  <si>
    <t>1.对新开学学校精准测算，做到足额预算；2.优化保安年龄结构，构建平安校园新生态。3.建立保安后备资源库，选拔优秀保安人才按需要及时持证上岗。</t>
  </si>
  <si>
    <t>2023年度定额补助项目绩效自评表</t>
  </si>
  <si>
    <t>定额补助项目</t>
  </si>
  <si>
    <t>成本指标   （20分）</t>
  </si>
  <si>
    <t>成本指标</t>
  </si>
  <si>
    <t>伙食补助标准（20分）</t>
  </si>
  <si>
    <t>7000元·人/年</t>
  </si>
  <si>
    <t>补助教职工人数（10分）</t>
  </si>
  <si>
    <t>补助覆盖率（10分）</t>
  </si>
  <si>
    <t>保障教职工基本需求（30分）</t>
  </si>
  <si>
    <t>2023年度职业教育经费项目绩效自评表</t>
  </si>
  <si>
    <t>职业教育经费项目</t>
  </si>
  <si>
    <t>武汉市东西湖职业技术学校</t>
  </si>
  <si>
    <t>成本指标（20分</t>
  </si>
  <si>
    <t>本校教师年平均工资（20分）</t>
  </si>
  <si>
    <t>每人每年98043元</t>
  </si>
  <si>
    <t>每人每年75761元</t>
  </si>
  <si>
    <t>聘请代课教师人数（5分）</t>
  </si>
  <si>
    <t>112人</t>
  </si>
  <si>
    <t>聘请专家人数（5分）</t>
  </si>
  <si>
    <t>40人　</t>
  </si>
  <si>
    <t>期末考试合格率（5分）</t>
  </si>
  <si>
    <t>规定时间完成教学任务（5分）</t>
  </si>
  <si>
    <t>一年</t>
  </si>
  <si>
    <t>确保教育教学工作正常进行（30分）</t>
  </si>
  <si>
    <t>确保</t>
  </si>
  <si>
    <t>2023年度购买服务方式举办公办幼儿园购买服务费项目绩效自评表</t>
  </si>
  <si>
    <t>购买服务方式举办公办幼儿园购买服务费项目</t>
  </si>
  <si>
    <t>1、部门预算项目   √ □   2、区直专项   □</t>
  </si>
  <si>
    <t xml:space="preserve">1、持续性项目     □   2、新增性项目 □√ </t>
  </si>
  <si>
    <t xml:space="preserve">1、常年性项目     □   2、延续性项目 □      3、一次性项目 □√ </t>
  </si>
  <si>
    <r>
      <rPr>
        <sz val="10.5"/>
        <color theme="1"/>
        <rFont val="宋体"/>
        <charset val="134"/>
      </rPr>
      <t>数量指标</t>
    </r>
  </si>
  <si>
    <t>幼儿园购买服务个数（8分）</t>
  </si>
  <si>
    <t>幼儿园办园水平认定标准（6分）</t>
  </si>
  <si>
    <t>不低于一级园（湖北省）办园水平</t>
  </si>
  <si>
    <r>
      <rPr>
        <sz val="10.5"/>
        <color theme="1"/>
        <rFont val="宋体"/>
        <charset val="134"/>
      </rPr>
      <t>时效指标</t>
    </r>
  </si>
  <si>
    <t>2023年内完成（6分）</t>
  </si>
  <si>
    <t>扩大优质学前教育资源（30分）</t>
  </si>
  <si>
    <t>逐步提高</t>
  </si>
  <si>
    <t>周边居民、师生家长满意度（10分）</t>
  </si>
  <si>
    <r>
      <rPr>
        <sz val="10.5"/>
        <color theme="1"/>
        <rFont val="Arial"/>
        <charset val="134"/>
      </rPr>
      <t>≥</t>
    </r>
    <r>
      <rPr>
        <sz val="10.5"/>
        <color theme="1"/>
        <rFont val="宋体"/>
        <charset val="134"/>
      </rPr>
      <t>90%</t>
    </r>
  </si>
  <si>
    <t>一是项目预算数据与实际数据有差异。原预算数据是以合同约定和12所幼儿园预计在园幼儿园进行测算，2021年6所幼儿园2417.7万元；2022年6所幼儿园1457.08万元；共计3874.78万元。现根据《公办幼儿园委托管理服务合同》约定，管理服务费由第三方机构先行垫资，区教育局按学年组织考核评估，确定支付比例；经区教育督导部门和组织的第三方机构对幼儿园办园水平和履约情况进行审核，审定委托管理服务费金额为3866.81万元。
二是项目请款速度缓慢影响支付。因12所幼儿园请款资料不齐全，影响资金支付。截至目前，仅支付12所幼儿园购买服务费2989.59万元。</t>
  </si>
  <si>
    <t>1.建立健全预算项目绩效指标体系，精准做好项目资金测算。
2.结合幼儿园周边生源情况，科学预测在园幼儿数，按照合同约定及时支付。
3.规范资金报销流程，加快资金请款速度，确保资金及时支付。
4.及时跟踪资金使用情况，进一步规范资金使用管理，提高预算编制水平和资金使用效益。</t>
  </si>
  <si>
    <t>2023年度美联学校经费项目绩效自评表</t>
  </si>
  <si>
    <t>单位名称： 武汉市东西湖区教育局                                 填报日期：2024年4月19日</t>
  </si>
  <si>
    <t>发展规划科</t>
  </si>
  <si>
    <t>1、常年性项目    √  □   2、延续性项目 □      3、一次性项目 □</t>
  </si>
  <si>
    <t>……</t>
  </si>
  <si>
    <t>免费入学学生数</t>
  </si>
  <si>
    <r>
      <rPr>
        <sz val="10.5"/>
        <color theme="1"/>
        <rFont val="宋体"/>
        <charset val="134"/>
      </rPr>
      <t>质量指标</t>
    </r>
  </si>
  <si>
    <t>教育教学质量</t>
  </si>
  <si>
    <t>有效提升</t>
  </si>
  <si>
    <t>2023年内完成</t>
  </si>
  <si>
    <r>
      <rPr>
        <sz val="10.5"/>
        <color theme="1"/>
        <rFont val="宋体"/>
        <charset val="134"/>
      </rPr>
      <t>社会效益指标</t>
    </r>
  </si>
  <si>
    <t>学校日常运转保障</t>
  </si>
  <si>
    <t>周边居民、师生家长满意度</t>
  </si>
  <si>
    <t>主要原因是该项目预算数据与实际数据略有差异。原预算数据为华美实验学校免费入学学生为762人，教职工比按1：19，测算后教职工人数为41人。以此来测算公用经费、特教生公用经费和人员经费，共计884.13万元。现根据2022年教育事业统计数据，华美实验学校有公办小学学生762人，无初中学生；依据中央编办发〔2014〕72号文“小学教职工与学生比为1:19”的规定，应匹配教师40人。据此测算，应支付华美实验学校教师经费40*20.42万=816.8万；根据师生比，按上年度东西湖区公办中小学义务教育在职教师伙食补助标准拨付教师工作餐费，40人*4400元=17.6万元；根据免费入学儿童人数，按照武汉市生均公用经费标准拨付公用经费762*378＝28.8万元，特教生公用经费0.07万元。共计863.28万元。</t>
  </si>
  <si>
    <t>1.建立健全预算项目绩效指标体系，精准做好项目资金测算。
2.结合学校周边生源情况，科学预测学生数据。
3.及时跟踪资金使用情况，进一步规范资金使用管理，提高预算编制水平。</t>
  </si>
  <si>
    <t>2023年度新校（幼儿园）开办经费项目绩效自评表</t>
  </si>
  <si>
    <t>单位名称： 武汉市东西湖区教育局                                         填报日期：2024年4月19日</t>
  </si>
  <si>
    <t>开办中小学校（幼儿园）数量</t>
  </si>
  <si>
    <t>保质保量完成率</t>
  </si>
  <si>
    <r>
      <rPr>
        <sz val="10.5"/>
        <color rgb="FF000000"/>
        <rFont val="宋体"/>
        <charset val="134"/>
      </rPr>
      <t>有效提升</t>
    </r>
  </si>
  <si>
    <t>扩大基础教育学位供给</t>
  </si>
  <si>
    <r>
      <rPr>
        <sz val="10.5"/>
        <color rgb="FF000000"/>
        <rFont val="宋体"/>
        <charset val="134"/>
      </rPr>
      <t>逐步提高</t>
    </r>
  </si>
  <si>
    <t>提高</t>
  </si>
  <si>
    <t>一是该项目预算数据与实际数据略有差异。原预算新开13所中小学校和15所幼儿园，受项目工程进度影响，经区党委办研究决定，2023年秋季新开8所中小学校和14所幼儿园。
二是请款速度慢影响资金支付。因学校和幼儿园的报销资料不齐全影响项目资金请款速度，截至目前，仅支付119.38万元。</t>
  </si>
  <si>
    <t>1.建立健全预算项目绩效指标体系，精准做好项目资金测算。
2.及时跟踪项目工程建设进度，确保项目如期完工。
3.规范资金报销流程，加快资金请款速度，确保资金及时支付。
4.及时跟踪资金使用情况，进一步规范资金使用管理，提高预算编制水平和资金使用效益。</t>
  </si>
  <si>
    <t>2023年度困难学生及小规模学校课后服务财政补贴项目绩效自评表</t>
  </si>
  <si>
    <t>单位名称：东西湖区教育局                                      填报日期：2024年4月19日</t>
  </si>
  <si>
    <t xml:space="preserve">东西湖区教育局 </t>
  </si>
  <si>
    <r>
      <rPr>
        <sz val="10.5"/>
        <color theme="1"/>
        <rFont val="宋体"/>
        <charset val="134"/>
      </rPr>
      <t xml:space="preserve">1、部门预算项目   </t>
    </r>
    <r>
      <rPr>
        <sz val="10.5"/>
        <color theme="1"/>
        <rFont val="Arial"/>
        <charset val="134"/>
      </rPr>
      <t>√</t>
    </r>
    <r>
      <rPr>
        <sz val="10.5"/>
        <color theme="1"/>
        <rFont val="宋体"/>
        <charset val="134"/>
      </rPr>
      <t xml:space="preserve">   2、区直专项   □</t>
    </r>
  </si>
  <si>
    <r>
      <rPr>
        <sz val="10.5"/>
        <color theme="1"/>
        <rFont val="宋体"/>
        <charset val="134"/>
      </rPr>
      <t xml:space="preserve">1、持续性项目     □   2、新增性项目 </t>
    </r>
    <r>
      <rPr>
        <sz val="10.5"/>
        <color theme="1"/>
        <rFont val="Arial"/>
        <charset val="134"/>
      </rPr>
      <t>√</t>
    </r>
  </si>
  <si>
    <t>服务费学生人数</t>
  </si>
  <si>
    <t>各单位参与课后服务人数</t>
  </si>
  <si>
    <t>课后服务效果</t>
  </si>
  <si>
    <t>提升</t>
  </si>
  <si>
    <t>支付课后服务费财政补贴</t>
  </si>
  <si>
    <t>规范开展课后服务</t>
  </si>
  <si>
    <t>加快资金使用效率。</t>
  </si>
  <si>
    <t>2023年度华中师范大学临空港实验学校合作办学经费项目绩效自评表</t>
  </si>
  <si>
    <t>单位名称： 武汉市东西湖区教育局                                         填报日期：2024年4月23日</t>
  </si>
  <si>
    <t>1、常年性项目     □   2、延续性项目 □√       3、一次性项目 □</t>
  </si>
  <si>
    <t>产出指标
（50分）</t>
  </si>
  <si>
    <t>增加生源人数</t>
  </si>
  <si>
    <t>学校办学质量有所提升</t>
  </si>
  <si>
    <t>扩大优质义务教育资源</t>
  </si>
  <si>
    <t>一是该项目预算数据与实际数据略有差异。根据合作办学协议约定，华中师范大学临空港实验学校合作办学期间，需向华中师大教育集团支付管理费350万元/年，特色办学经费200万元/年、管理团队（3人）薪资190万元/年（每三年上浮调整一次），另需按照小学教师人均1万元/年、初中教师2万元/年的标准，支付合办学校教师激励基金。原预算按2023年预计新增教师26人（小学12人，初中14人），测算2023年需支付合作办学经费841万元。现根据2023年秋季学期安排，临空港实验学校有小学教师44人，初中教师22人，需支付教师激励基金88万元，以及2023-2024学年管理费、特色办学经费、管理团队薪资、教师激励基金，共计828万元。
二是请款速度慢影响资金支付。因学校资料不齐全影响项目资金请款速度。</t>
  </si>
  <si>
    <t>1.建立健全预算项目绩效指标体系，精准做好项目资金测算。
2.结合周边生源情况，科学预测在校生数以及教师人数。
3.规范资金报销流程，加快资金请款速度，确保资金及时支付。
4.及时跟踪资金使用情况，进一步规范资金使用管理，提高预算编制水平和资金使用效益。</t>
  </si>
  <si>
    <t>2023年度区级公用经费项目绩效自评表</t>
  </si>
  <si>
    <t>学前公用经费生均标准（2分）</t>
  </si>
  <si>
    <t>480元/生</t>
  </si>
  <si>
    <t>小学公用经费生均标准（2分）</t>
  </si>
  <si>
    <t>378元/生</t>
  </si>
  <si>
    <t>初中公用经费生均标准（2分）</t>
  </si>
  <si>
    <t>402元/生</t>
  </si>
  <si>
    <t>高中公用经费生均标准（2分）</t>
  </si>
  <si>
    <t>1040元/生</t>
  </si>
  <si>
    <t>中职学校公用经费生均标准（2分）</t>
  </si>
  <si>
    <t>720元/生</t>
  </si>
  <si>
    <t>寄宿制学校公用经费生均标准（2分）</t>
  </si>
  <si>
    <t>144元/生</t>
  </si>
  <si>
    <t>小规模学校公用经费生均标准（2分）</t>
  </si>
  <si>
    <t>120元/生</t>
  </si>
  <si>
    <t>特教生公用经费生均标准（2分）</t>
  </si>
  <si>
    <t>720元/人</t>
  </si>
  <si>
    <t>民办小学生均公用经费标准（2分）</t>
  </si>
  <si>
    <t>民办初中公用经费生均标准（2分）</t>
  </si>
  <si>
    <t>学前公用经费人数（2分）</t>
  </si>
  <si>
    <t>11972人</t>
  </si>
  <si>
    <t>学前公用经费补助学校数（2分）</t>
  </si>
  <si>
    <t>51所</t>
  </si>
  <si>
    <t>小学公用经费人次数（1分）</t>
  </si>
  <si>
    <t>41091人</t>
  </si>
  <si>
    <t>小学公用经费补助学校数（1分）</t>
  </si>
  <si>
    <t>47所</t>
  </si>
  <si>
    <t>初中公用经费人数（1分）</t>
  </si>
  <si>
    <t>14278人</t>
  </si>
  <si>
    <t>初中公用经费补助学校数（1分）</t>
  </si>
  <si>
    <t>21所</t>
  </si>
  <si>
    <t>高中公用经费人数（1分）</t>
  </si>
  <si>
    <t>4964人</t>
  </si>
  <si>
    <t>高中公用经费补助学校数（1分）</t>
  </si>
  <si>
    <t>2所</t>
  </si>
  <si>
    <t>中职学校公用经费人数（1分）</t>
  </si>
  <si>
    <t>4347人</t>
  </si>
  <si>
    <t>中职学校公用经费补助学校数（1分）</t>
  </si>
  <si>
    <t>1所</t>
  </si>
  <si>
    <t>寄宿制学校公用经费人数（1分）</t>
  </si>
  <si>
    <t>785人</t>
  </si>
  <si>
    <t>寄宿制公用经费补助学校数（1分）</t>
  </si>
  <si>
    <t>8所</t>
  </si>
  <si>
    <t>小规模学校公用经费人数（1分）</t>
  </si>
  <si>
    <t>2744人</t>
  </si>
  <si>
    <t>小规模学校公用经费补助学校（1分）</t>
  </si>
  <si>
    <t>12所</t>
  </si>
  <si>
    <t>特教生人数（1分）</t>
  </si>
  <si>
    <t>82人</t>
  </si>
  <si>
    <t>特教生学校数量（1分）</t>
  </si>
  <si>
    <t>35所</t>
  </si>
  <si>
    <t>民办学校公用经费人数（1分）</t>
  </si>
  <si>
    <t>3501人</t>
  </si>
  <si>
    <t>民办学校数（1分）</t>
  </si>
  <si>
    <t>3所</t>
  </si>
  <si>
    <t>保障学校日常运转（15分）</t>
  </si>
  <si>
    <t>教育教学活动顺利开展（15分）</t>
  </si>
  <si>
    <t>顺利</t>
  </si>
  <si>
    <r>
      <rPr>
        <sz val="10.5"/>
        <color rgb="FF000000"/>
        <rFont val="宋体"/>
        <charset val="134"/>
      </rPr>
      <t>≥</t>
    </r>
    <r>
      <rPr>
        <sz val="10.5"/>
        <color rgb="FF000000"/>
        <rFont val="仿宋"/>
        <charset val="134"/>
      </rPr>
      <t>90%</t>
    </r>
  </si>
  <si>
    <t>2023年度校舍维修项目绩效自评表</t>
  </si>
  <si>
    <t>单位名称：东西湖区教育局                                       填报日期：2024年4月15日</t>
  </si>
  <si>
    <t>走马岭小学</t>
  </si>
  <si>
    <r>
      <rPr>
        <sz val="10.5"/>
        <color theme="1"/>
        <rFont val="宋体"/>
        <charset val="134"/>
      </rPr>
      <t xml:space="preserve">1、持续性项目     </t>
    </r>
    <r>
      <rPr>
        <sz val="10.5"/>
        <color theme="1"/>
        <rFont val="Arial"/>
        <charset val="134"/>
      </rPr>
      <t>√</t>
    </r>
    <r>
      <rPr>
        <sz val="10.5"/>
        <color theme="1"/>
        <rFont val="宋体"/>
        <charset val="134"/>
      </rPr>
      <t xml:space="preserve">   2、新增性项目 □</t>
    </r>
  </si>
  <si>
    <t>不超过预算</t>
  </si>
  <si>
    <t>≤6万元</t>
  </si>
  <si>
    <t>安排维修学校数</t>
  </si>
  <si>
    <t>工程质量合格率</t>
  </si>
  <si>
    <t>90%-95%</t>
  </si>
  <si>
    <t>及时、按期完工</t>
  </si>
  <si>
    <t>及时</t>
  </si>
  <si>
    <t>改善校舍条件及校园环境</t>
  </si>
  <si>
    <t>改善</t>
  </si>
  <si>
    <t>服务对象满意度</t>
  </si>
  <si>
    <t>师生满意度</t>
  </si>
  <si>
    <t>2023年度免作业本费项目绩效自评表</t>
  </si>
  <si>
    <t>单位名称：东西湖区教育局                                    填报日期：2023年4月24日</t>
  </si>
  <si>
    <t>1、部门预算项目   □   2、区直专项   □</t>
  </si>
  <si>
    <t>1、持续性项目     □   2、新增性项目 □</t>
  </si>
  <si>
    <r>
      <rPr>
        <sz val="10.5"/>
        <color theme="1"/>
        <rFont val="宋体"/>
        <charset val="134"/>
      </rPr>
      <t>1、常年性项目</t>
    </r>
    <r>
      <rPr>
        <sz val="10.5"/>
        <color theme="1"/>
        <rFont val="宋体"/>
        <charset val="134"/>
      </rPr>
      <t xml:space="preserve">     </t>
    </r>
    <r>
      <rPr>
        <sz val="10.5"/>
        <color theme="1"/>
        <rFont val="宋体"/>
        <charset val="134"/>
      </rPr>
      <t>□</t>
    </r>
    <r>
      <rPr>
        <sz val="10.5"/>
        <color theme="1"/>
        <rFont val="宋体"/>
        <charset val="134"/>
      </rPr>
      <t xml:space="preserve">   </t>
    </r>
    <r>
      <rPr>
        <sz val="10.5"/>
        <color theme="1"/>
        <rFont val="宋体"/>
        <charset val="134"/>
      </rPr>
      <t>2、延续性项目</t>
    </r>
    <r>
      <rPr>
        <sz val="10.5"/>
        <color theme="1"/>
        <rFont val="宋体"/>
        <charset val="134"/>
      </rPr>
      <t xml:space="preserve"> </t>
    </r>
    <r>
      <rPr>
        <sz val="10.5"/>
        <color theme="1"/>
        <rFont val="宋体"/>
        <charset val="134"/>
      </rPr>
      <t>□</t>
    </r>
    <r>
      <rPr>
        <sz val="10.5"/>
        <color theme="1"/>
        <rFont val="宋体"/>
        <charset val="134"/>
      </rPr>
      <t xml:space="preserve">      </t>
    </r>
    <r>
      <rPr>
        <sz val="10.5"/>
        <color theme="1"/>
        <rFont val="宋体"/>
        <charset val="134"/>
      </rPr>
      <t>3、一次性项目</t>
    </r>
    <r>
      <rPr>
        <sz val="10.5"/>
        <color theme="1"/>
        <rFont val="宋体"/>
        <charset val="134"/>
      </rPr>
      <t xml:space="preserve"> </t>
    </r>
    <r>
      <rPr>
        <sz val="10.5"/>
        <color theme="1"/>
        <rFont val="宋体"/>
        <charset val="134"/>
      </rPr>
      <t>□</t>
    </r>
  </si>
  <si>
    <t>初中生均标准</t>
  </si>
  <si>
    <t>35元/生·学期</t>
  </si>
  <si>
    <t>小学生均标准　</t>
  </si>
  <si>
    <t>25元/生·学期　</t>
  </si>
  <si>
    <t>发放义务段学校数</t>
  </si>
  <si>
    <t>发放义务段学生数</t>
  </si>
  <si>
    <t>　发放覆盖率</t>
  </si>
  <si>
    <t>资金拨付及时</t>
  </si>
  <si>
    <t>减轻家长负担，保障义务段学生学习</t>
  </si>
  <si>
    <t>减轻</t>
  </si>
  <si>
    <t>促进教育公平</t>
  </si>
  <si>
    <t>促进</t>
  </si>
  <si>
    <t>学生满意度</t>
  </si>
  <si>
    <t>2023年度义务段学校教辅费项目绩效自评表</t>
  </si>
  <si>
    <t>义务段学校教辅费项目</t>
  </si>
  <si>
    <t>初中生均标准（8分）</t>
  </si>
  <si>
    <t>135元/生·学期</t>
  </si>
  <si>
    <t>小学1-2年级生均标准（6分）</t>
  </si>
  <si>
    <t>50元/生·学期</t>
  </si>
  <si>
    <t>小学3-6年级生均标准（6分）</t>
  </si>
  <si>
    <t>70元/生·学期</t>
  </si>
  <si>
    <t>发放义务段学校数（6分）</t>
  </si>
  <si>
    <t>68所</t>
  </si>
  <si>
    <t>发放义务段学生数（6分）</t>
  </si>
  <si>
    <t>57334人</t>
  </si>
  <si>
    <t>发放覆盖率（8分）</t>
  </si>
  <si>
    <t>减轻家长负担，保障义务段学生学习（13分）</t>
  </si>
  <si>
    <t>促进教育公平（13分）</t>
  </si>
  <si>
    <t>受益学生、教师满意度（10分）</t>
  </si>
  <si>
    <t>2023年度普惠性民办幼儿园奖补资金项目绩效自评表</t>
  </si>
  <si>
    <t>普惠性民办幼儿园奖补资金项目</t>
  </si>
  <si>
    <t>1、持续性项目    √   2、新增性项目 □</t>
  </si>
  <si>
    <t>1、常年性项目     √   2、延续性项目 □      3、一次性项目 □</t>
  </si>
  <si>
    <t>惠性民办幼儿园奖补资金补助园数（8分）</t>
  </si>
  <si>
    <t>90所</t>
  </si>
  <si>
    <t>享受普惠民办教育幼儿受益人数（6分）</t>
  </si>
  <si>
    <t>12004人</t>
  </si>
  <si>
    <t>学前三年毛入园率（6分）</t>
  </si>
  <si>
    <t>≥87%</t>
  </si>
  <si>
    <t>保障办园条件改善（30分）</t>
  </si>
  <si>
    <t xml:space="preserve">保障 </t>
  </si>
  <si>
    <t>受益园所及幼儿、家长满意度（10分）</t>
  </si>
  <si>
    <t>2023年度资助专项项目绩效自评表</t>
  </si>
  <si>
    <t>单位名称：武汉市东西湖区教育局                     填报日期： 2024年4月17日</t>
  </si>
  <si>
    <t>学生资助管理中心</t>
  </si>
  <si>
    <t>1、常年性项目     √    2、延续性项目 □      3、一次性项目 □</t>
  </si>
  <si>
    <t>生均补助标准</t>
  </si>
  <si>
    <t>按文件规定执行</t>
  </si>
  <si>
    <t>资助人数</t>
  </si>
  <si>
    <t>140人</t>
  </si>
  <si>
    <t>资助覆盖率</t>
  </si>
  <si>
    <t>及时发放春、秋学期贫困学生助学金</t>
  </si>
  <si>
    <t>减轻普通高中学生经济压力</t>
  </si>
  <si>
    <t>学生家长满意度</t>
  </si>
  <si>
    <t>由于优先使用上级资金，区级资金使用有限。</t>
  </si>
  <si>
    <t xml:space="preserve">    
                          签名：               
                                                年    月     日</t>
  </si>
  <si>
    <t>2023年度中职免学费补助项目绩效自评表</t>
  </si>
  <si>
    <t>单位名称：东西湖区教育局                                    填报日期： 2024年04月17日</t>
  </si>
  <si>
    <t>中职免学费补助项目</t>
  </si>
  <si>
    <t>年度
绩效
目标</t>
  </si>
  <si>
    <t>不超过预算标准</t>
  </si>
  <si>
    <t>产出
指标
（20分）</t>
  </si>
  <si>
    <t>中职免学费资助人数</t>
  </si>
  <si>
    <t>补助标准</t>
  </si>
  <si>
    <r>
      <rPr>
        <sz val="10.5"/>
        <rFont val="宋体"/>
        <charset val="134"/>
      </rPr>
      <t>每生每学期1000元</t>
    </r>
  </si>
  <si>
    <t>春秋两季资助</t>
  </si>
  <si>
    <t>让每个符合资助政策学生享受免学费政策　</t>
  </si>
  <si>
    <t>应助尽助</t>
  </si>
  <si>
    <t>中职免学费满意度调查</t>
  </si>
  <si>
    <t>由于请款进度较慢，未能完成中职免学费补助项目的使用。</t>
  </si>
  <si>
    <t>2023年度校园责任险项目绩效自评表</t>
  </si>
  <si>
    <t>单位名称： 东西湖区教育局                             填报日期：2024年4月15日</t>
  </si>
  <si>
    <t>武汉市东西湖区教育发展保障中心</t>
  </si>
  <si>
    <t>学生参保率（%）</t>
  </si>
  <si>
    <t>群众投诉回复率（%）</t>
  </si>
  <si>
    <t>校责险案件赔付率（%）</t>
  </si>
  <si>
    <t>经济效益
指标</t>
  </si>
  <si>
    <t>补偿出险医疗费用（%）</t>
  </si>
  <si>
    <t>补偿</t>
  </si>
  <si>
    <t>学生和家长满意度（%）</t>
  </si>
  <si>
    <t>≥95%</t>
  </si>
  <si>
    <t>完成年初预算目标</t>
  </si>
  <si>
    <t>2023年度教育系统项目绩效自评表</t>
  </si>
  <si>
    <t>教育系统项目</t>
  </si>
  <si>
    <t>新开校（园）数（8分）</t>
  </si>
  <si>
    <t>设备采购验收合格率（6分）</t>
  </si>
  <si>
    <t>采购完成及时率（6分）</t>
  </si>
  <si>
    <t>改善办学条件（30分）</t>
  </si>
  <si>
    <t>2023年度珠心算工作经费项目绩效自评表</t>
  </si>
  <si>
    <t>单位名称：   东西湖区教育局                                   填报日期：2024年4月19日</t>
  </si>
  <si>
    <r>
      <rPr>
        <sz val="10.5"/>
        <rFont val="宋体"/>
        <charset val="134"/>
      </rPr>
      <t xml:space="preserve">1、部门预算项目   </t>
    </r>
    <r>
      <rPr>
        <sz val="10.5"/>
        <rFont val="Wingdings 2"/>
        <charset val="2"/>
      </rPr>
      <t>R</t>
    </r>
    <r>
      <rPr>
        <sz val="10.5"/>
        <rFont val="宋体"/>
        <charset val="134"/>
      </rPr>
      <t xml:space="preserve">   2、区直专项   □</t>
    </r>
  </si>
  <si>
    <r>
      <rPr>
        <sz val="10.5"/>
        <rFont val="宋体"/>
        <charset val="134"/>
      </rPr>
      <t xml:space="preserve">1、持续性项目    </t>
    </r>
    <r>
      <rPr>
        <sz val="10.5"/>
        <rFont val="Wingdings 2"/>
        <charset val="2"/>
      </rPr>
      <t>R</t>
    </r>
    <r>
      <rPr>
        <sz val="10.5"/>
        <rFont val="宋体"/>
        <charset val="134"/>
      </rPr>
      <t xml:space="preserve">   2、新增性项目 □</t>
    </r>
  </si>
  <si>
    <r>
      <rPr>
        <sz val="10.5"/>
        <rFont val="宋体"/>
        <charset val="134"/>
      </rPr>
      <t xml:space="preserve">1、常年性项目     □   2、延续性项目 </t>
    </r>
    <r>
      <rPr>
        <sz val="10.5"/>
        <rFont val="Wingdings 2"/>
        <charset val="2"/>
      </rPr>
      <t>R</t>
    </r>
    <r>
      <rPr>
        <sz val="10.5"/>
        <rFont val="宋体"/>
        <charset val="134"/>
      </rPr>
      <t xml:space="preserve">      3、一次性项目 □</t>
    </r>
  </si>
  <si>
    <r>
      <rPr>
        <sz val="10.5"/>
        <rFont val="宋体"/>
        <charset val="134"/>
      </rPr>
      <t>年度
绩效
目标
（</t>
    </r>
    <r>
      <rPr>
        <sz val="10"/>
        <rFont val="宋体"/>
        <charset val="134"/>
      </rPr>
      <t>80</t>
    </r>
    <r>
      <rPr>
        <sz val="10.5"/>
        <rFont val="宋体"/>
        <charset val="134"/>
      </rPr>
      <t>分）</t>
    </r>
  </si>
  <si>
    <t>≤100万</t>
  </si>
  <si>
    <t>使用经费单位数</t>
  </si>
  <si>
    <t>活动完成时间</t>
  </si>
  <si>
    <t>推广非遗课程，培养学生良好习惯</t>
  </si>
  <si>
    <t>推广</t>
  </si>
  <si>
    <t>学生满意</t>
  </si>
  <si>
    <t>各实验学校落实课程，合理使用经费，特别是“双减”政策后，学校将珠心算课程纳入“X”课程管理，学校学习兴趣高。但是很多学校在12月所以才结束课程，签订合同时，过了节算正常时间，造成经费无法使用。</t>
  </si>
  <si>
    <t>1、落实好东财【2021】5号《关于加强东西湖区珠算心算传承发展工作的意见》文件要求，结合各校“双减”课后服务，开展好各类活动，依法依规使用好珠心算工作专项经费，对资金使用、活动开展加强管理，特别是东西湖区作为全国珠心算实验区，做好珠心算工作的普及推广，传承非遗文化。          2、各校加强绩效管理意思，及时签订合同，合理合规使用经费。</t>
  </si>
  <si>
    <t>2023年度留守儿童服务站经费项目绩效自评表</t>
  </si>
  <si>
    <t>单位名称：东西湖区教育局                                  填报日期：2024年4月19日</t>
  </si>
  <si>
    <r>
      <rPr>
        <sz val="10.5"/>
        <rFont val="宋体"/>
        <charset val="134"/>
      </rPr>
      <t xml:space="preserve">1、部门预算项目  </t>
    </r>
    <r>
      <rPr>
        <sz val="10.5"/>
        <rFont val="Wingdings 2"/>
        <charset val="2"/>
      </rPr>
      <t>R</t>
    </r>
    <r>
      <rPr>
        <sz val="10.5"/>
        <rFont val="宋体"/>
        <charset val="134"/>
      </rPr>
      <t xml:space="preserve">  2、区直专项   □</t>
    </r>
  </si>
  <si>
    <r>
      <rPr>
        <sz val="10.5"/>
        <rFont val="宋体"/>
        <charset val="134"/>
      </rPr>
      <t xml:space="preserve">1、持续性项目     </t>
    </r>
    <r>
      <rPr>
        <sz val="10.5"/>
        <rFont val="Wingdings 2"/>
        <charset val="2"/>
      </rPr>
      <t>R</t>
    </r>
    <r>
      <rPr>
        <sz val="10.5"/>
        <rFont val="宋体"/>
        <charset val="134"/>
      </rPr>
      <t xml:space="preserve">   2、新增性项目 □</t>
    </r>
  </si>
  <si>
    <r>
      <rPr>
        <sz val="10.5"/>
        <rFont val="宋体"/>
        <charset val="134"/>
      </rPr>
      <t>1、常年性项目     □   2、延续性项目</t>
    </r>
    <r>
      <rPr>
        <sz val="10.5"/>
        <rFont val="Wingdings 2"/>
        <charset val="2"/>
      </rPr>
      <t>R</t>
    </r>
    <r>
      <rPr>
        <sz val="10.5"/>
        <rFont val="宋体"/>
        <charset val="134"/>
      </rPr>
      <t xml:space="preserve">     3、一次性项目 □</t>
    </r>
  </si>
  <si>
    <t>每所学校金额</t>
  </si>
  <si>
    <t>4.8万</t>
  </si>
  <si>
    <t>农村留守儿童服务站数量</t>
  </si>
  <si>
    <t>10所</t>
  </si>
  <si>
    <t>学校关爱活动丰富多彩完成率</t>
  </si>
  <si>
    <t>提高全社会关爱留守儿童意识</t>
  </si>
  <si>
    <t xml:space="preserve">
2023年各校根据学校实际情况，开展留守儿童各项关爱活动，幸福小学、新沟镇小学未及时使用资金，其余各学校均开展活动，用完经费。部分学校因受第三方合同签约影响，未能正常如期结算。</t>
  </si>
  <si>
    <t>1、根据各学校留守儿童数量分配金额，督促学校正常开展活动，合理合规使用经费。                                                          2、建立健全绩效指标体系没加强绩效管理意识。</t>
  </si>
  <si>
    <t>2023年度教育内涵发展及教学业务费项目绩效自评表</t>
  </si>
  <si>
    <t>教育内涵发展及教学业务费项目</t>
  </si>
  <si>
    <t>生态教育基地（3分）</t>
  </si>
  <si>
    <t>2个</t>
  </si>
  <si>
    <t>参加比赛人次（3分）</t>
  </si>
  <si>
    <t>参与实践与研究学校数（3分）</t>
  </si>
  <si>
    <t>心理健康合格校示范校（3分）</t>
  </si>
  <si>
    <t>班主任工作室数量（2分）</t>
  </si>
  <si>
    <t>实验学校数量（2分）</t>
  </si>
  <si>
    <t>校内劳动基地、学校文化工程建设合格率（2分）</t>
  </si>
  <si>
    <t>学生参加相关比赛获奖（2分）</t>
  </si>
  <si>
    <t>提升区域教育影响力（30分）</t>
  </si>
  <si>
    <t>2023年度教育教学工作经费项目绩效自评表</t>
  </si>
  <si>
    <t>教育教学工作经费项目</t>
  </si>
  <si>
    <t>创建“平安校园”示范校数量（2分）</t>
  </si>
  <si>
    <t>7所</t>
  </si>
  <si>
    <t>监督审计幼儿园单位数量（2分）</t>
  </si>
  <si>
    <t>离任审计校长园长数（1分）</t>
  </si>
  <si>
    <t>13人</t>
  </si>
  <si>
    <t>完成名师工作室基地数（1分）</t>
  </si>
  <si>
    <t>引进名师数（1分）</t>
  </si>
  <si>
    <t>4人</t>
  </si>
  <si>
    <t>评估幼儿园数量（1分）</t>
  </si>
  <si>
    <t>30所</t>
  </si>
  <si>
    <t>幼儿园布局规划编制数（1分）</t>
  </si>
  <si>
    <t>1项</t>
  </si>
  <si>
    <t>保证考点正常运行数量（1分）</t>
  </si>
  <si>
    <t>9个</t>
  </si>
  <si>
    <t>保证考场正常运行数量（1分）</t>
  </si>
  <si>
    <t>220个</t>
  </si>
  <si>
    <t>校园足球活动开展学校数（1分）</t>
  </si>
  <si>
    <t>28所</t>
  </si>
  <si>
    <t>达到国家标准化考点建设验收标准（1分）</t>
  </si>
  <si>
    <t>安全评估服务（1分）</t>
  </si>
  <si>
    <t>审计覆盖率（1分）</t>
  </si>
  <si>
    <t>人才引进无责任事故率（1分）</t>
  </si>
  <si>
    <t>评估验收合格率（1分）</t>
  </si>
  <si>
    <t>布局规划验收合格率（1分）</t>
  </si>
  <si>
    <t>设备合格率（1分）</t>
  </si>
  <si>
    <t>体卫艺国防开课率（1分）</t>
  </si>
  <si>
    <t>维护教育系统平安稳定（5分）</t>
  </si>
  <si>
    <t>完善干部管理机制，规范干部行为（5分）</t>
  </si>
  <si>
    <t>完善</t>
  </si>
  <si>
    <t>提升名师工作室示范效应（4分）</t>
  </si>
  <si>
    <t>幼儿园办园行为规范（4分）</t>
  </si>
  <si>
    <t>提高公益普惠性学前教育资源覆盖率（4分）</t>
  </si>
  <si>
    <t>促进各级各类教育考试工作正常进行（4分）</t>
  </si>
  <si>
    <t>有所
提升</t>
  </si>
  <si>
    <t>开展视力监测（4分）</t>
  </si>
  <si>
    <t>长期</t>
  </si>
  <si>
    <t>教育教学工作经费涉及部门较多，各部门根据本部门的项目资金使用情况编制部门内部绩效目标申报表，但部分指标设置百分比形式较多，指标值不够清晰、可衡量；有的项目指标值标准设置过低。</t>
  </si>
  <si>
    <t>建议提高预算编制科学性、精准性，对于一些大型项目可在编制预算的同时编制实施计划，并提前做好项目规划、评估评审和可行性论证等前期准备工作，对于跨年度项目预算拿好测算依据，减少部门预算执行中的调整，提高政府采购效率加快资金执行进度。
加强绩效宣传与沟通，提高教职工对绩效考核的重要性认识，以增进理解和认同。将绩效沟通运用于管理的全过程，财务处与相关职能处室应加强联系，相互沟通，部门和项目负责人应配合财务部门和学校开展绩效目标编制评审工作，科学、合理编制预算绩效目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</si>
</sst>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67">
    <font>
      <sz val="11"/>
      <color theme="1"/>
      <name val="宋体"/>
      <charset val="134"/>
      <scheme val="minor"/>
    </font>
    <font>
      <sz val="20"/>
      <color theme="1"/>
      <name val="方正小标宋简体"/>
      <charset val="134"/>
    </font>
    <font>
      <sz val="11"/>
      <color theme="1"/>
      <name val="楷体_GB2312"/>
      <charset val="134"/>
    </font>
    <font>
      <sz val="10.5"/>
      <color theme="1"/>
      <name val="宋体"/>
      <charset val="134"/>
    </font>
    <font>
      <sz val="10"/>
      <color theme="1"/>
      <name val="宋体"/>
      <charset val="134"/>
      <scheme val="minor"/>
    </font>
    <font>
      <sz val="10.5"/>
      <color rgb="FF000000"/>
      <name val="宋体"/>
      <charset val="134"/>
    </font>
    <font>
      <sz val="10"/>
      <color rgb="FF000000"/>
      <name val="仿宋"/>
      <charset val="134"/>
    </font>
    <font>
      <sz val="11"/>
      <name val="宋体"/>
      <charset val="134"/>
      <scheme val="minor"/>
    </font>
    <font>
      <sz val="20"/>
      <name val="方正小标宋简体"/>
      <charset val="134"/>
    </font>
    <font>
      <sz val="11"/>
      <name val="楷体_GB2312"/>
      <charset val="134"/>
    </font>
    <font>
      <sz val="10.5"/>
      <name val="宋体"/>
      <charset val="134"/>
    </font>
    <font>
      <sz val="10"/>
      <name val="宋体"/>
      <charset val="134"/>
      <scheme val="minor"/>
    </font>
    <font>
      <sz val="12"/>
      <color theme="1"/>
      <name val="宋体"/>
      <charset val="134"/>
    </font>
    <font>
      <sz val="12"/>
      <name val="宋体"/>
      <charset val="134"/>
    </font>
    <font>
      <sz val="10"/>
      <color theme="1"/>
      <name val="宋体"/>
      <charset val="134"/>
    </font>
    <font>
      <sz val="16"/>
      <color theme="1"/>
      <name val="方正小标宋简体"/>
      <charset val="134"/>
    </font>
    <font>
      <sz val="12"/>
      <color rgb="FF000000"/>
      <name val="仿宋"/>
      <charset val="134"/>
    </font>
    <font>
      <sz val="10.5"/>
      <color theme="1"/>
      <name val="Arial"/>
      <charset val="134"/>
    </font>
    <font>
      <sz val="12"/>
      <name val="仿宋"/>
      <charset val="134"/>
    </font>
    <font>
      <sz val="11"/>
      <color rgb="FF000000"/>
      <name val="仿宋"/>
      <charset val="134"/>
    </font>
    <font>
      <sz val="11"/>
      <name val="仿宋"/>
      <charset val="134"/>
    </font>
    <font>
      <sz val="10.5"/>
      <color theme="1"/>
      <name val="Times New Roman"/>
      <charset val="134"/>
    </font>
    <font>
      <sz val="11"/>
      <color theme="1"/>
      <name val="宋体"/>
      <charset val="134"/>
    </font>
    <font>
      <sz val="11"/>
      <color theme="1"/>
      <name val="Wingdings 2"/>
      <charset val="2"/>
    </font>
    <font>
      <sz val="16"/>
      <name val="宋体"/>
      <charset val="134"/>
    </font>
    <font>
      <sz val="10"/>
      <name val="宋体"/>
      <charset val="134"/>
    </font>
    <font>
      <sz val="11"/>
      <color theme="1"/>
      <name val="黑体"/>
      <charset val="134"/>
    </font>
    <font>
      <sz val="22"/>
      <color theme="1"/>
      <name val="方正小标宋简体"/>
      <charset val="134"/>
    </font>
    <font>
      <sz val="22"/>
      <color theme="1"/>
      <name val="宋体"/>
      <charset val="134"/>
      <scheme val="minor"/>
    </font>
    <font>
      <sz val="22"/>
      <name val="方正小标宋简体"/>
      <charset val="134"/>
    </font>
    <font>
      <sz val="22"/>
      <name val="宋体"/>
      <charset val="134"/>
      <scheme val="minor"/>
    </font>
    <font>
      <sz val="11"/>
      <name val="黑体"/>
      <charset val="134"/>
    </font>
    <font>
      <sz val="9"/>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name val="宋体"/>
      <charset val="134"/>
    </font>
    <font>
      <sz val="11"/>
      <color indexed="8"/>
      <name val="宋体"/>
      <charset val="134"/>
      <scheme val="minor"/>
    </font>
    <font>
      <sz val="10"/>
      <name val="Arial"/>
      <charset val="134"/>
    </font>
    <font>
      <sz val="11"/>
      <color theme="1"/>
      <name val="Calibri"/>
      <charset val="134"/>
    </font>
    <font>
      <sz val="12"/>
      <color indexed="8"/>
      <name val="宋体"/>
      <charset val="134"/>
    </font>
    <font>
      <sz val="12"/>
      <color theme="1"/>
      <name val="宋体"/>
      <charset val="134"/>
      <scheme val="minor"/>
    </font>
    <font>
      <sz val="11"/>
      <color indexed="8"/>
      <name val="Calibri"/>
      <charset val="134"/>
    </font>
    <font>
      <sz val="11"/>
      <color theme="0"/>
      <name val="宋体"/>
      <charset val="134"/>
      <scheme val="minor"/>
    </font>
    <font>
      <sz val="11"/>
      <color indexed="42"/>
      <name val="宋体"/>
      <charset val="134"/>
    </font>
    <font>
      <sz val="10.5"/>
      <name val="Wingdings 2"/>
      <charset val="2"/>
    </font>
    <font>
      <sz val="10.5"/>
      <color rgb="FF000000"/>
      <name val="仿宋"/>
      <charset val="134"/>
    </font>
    <font>
      <sz val="10.5"/>
      <color theme="1"/>
      <name val="Wingdings 2"/>
      <charset val="2"/>
    </font>
    <font>
      <b/>
      <sz val="9"/>
      <name val="宋体"/>
      <charset val="134"/>
    </font>
    <font>
      <sz val="9"/>
      <name val="宋体"/>
      <charset val="134"/>
    </font>
  </fonts>
  <fills count="38">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8" tint="0.799798577837458"/>
        <bgColor indexed="64"/>
      </patternFill>
    </fill>
    <fill>
      <patternFill patternType="solid">
        <fgColor theme="8" tint="0.799768059327982"/>
        <bgColor indexed="64"/>
      </patternFill>
    </fill>
    <fill>
      <patternFill patternType="solid">
        <fgColor theme="8" tint="0.799737540818506"/>
        <bgColor indexed="64"/>
      </patternFill>
    </fill>
    <fill>
      <patternFill patternType="solid">
        <fgColor indexed="27"/>
        <bgColor indexed="64"/>
      </patternFill>
    </fill>
    <fill>
      <patternFill patternType="solid">
        <fgColor indexed="53"/>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23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0" fillId="2" borderId="16"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7" applyNumberFormat="0" applyFill="0" applyAlignment="0" applyProtection="0">
      <alignment vertical="center"/>
    </xf>
    <xf numFmtId="0" fontId="39" fillId="0" borderId="17" applyNumberFormat="0" applyFill="0" applyAlignment="0" applyProtection="0">
      <alignment vertical="center"/>
    </xf>
    <xf numFmtId="0" fontId="40" fillId="0" borderId="18" applyNumberFormat="0" applyFill="0" applyAlignment="0" applyProtection="0">
      <alignment vertical="center"/>
    </xf>
    <xf numFmtId="0" fontId="40" fillId="0" borderId="0" applyNumberFormat="0" applyFill="0" applyBorder="0" applyAlignment="0" applyProtection="0">
      <alignment vertical="center"/>
    </xf>
    <xf numFmtId="0" fontId="41" fillId="3" borderId="19" applyNumberFormat="0" applyAlignment="0" applyProtection="0">
      <alignment vertical="center"/>
    </xf>
    <xf numFmtId="0" fontId="42" fillId="4" borderId="20" applyNumberFormat="0" applyAlignment="0" applyProtection="0">
      <alignment vertical="center"/>
    </xf>
    <xf numFmtId="0" fontId="43" fillId="4" borderId="19" applyNumberFormat="0" applyAlignment="0" applyProtection="0">
      <alignment vertical="center"/>
    </xf>
    <xf numFmtId="0" fontId="44" fillId="5" borderId="21" applyNumberFormat="0" applyAlignment="0" applyProtection="0">
      <alignment vertical="center"/>
    </xf>
    <xf numFmtId="0" fontId="45" fillId="0" borderId="22" applyNumberFormat="0" applyFill="0" applyAlignment="0" applyProtection="0">
      <alignment vertical="center"/>
    </xf>
    <xf numFmtId="0" fontId="46" fillId="0" borderId="23" applyNumberFormat="0" applyFill="0" applyAlignment="0" applyProtection="0">
      <alignment vertical="center"/>
    </xf>
    <xf numFmtId="0" fontId="47" fillId="6" borderId="0" applyNumberFormat="0" applyBorder="0" applyAlignment="0" applyProtection="0">
      <alignment vertical="center"/>
    </xf>
    <xf numFmtId="0" fontId="48" fillId="7" borderId="0" applyNumberFormat="0" applyBorder="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1" fillId="11" borderId="0" applyNumberFormat="0" applyBorder="0" applyAlignment="0" applyProtection="0">
      <alignment vertical="center"/>
    </xf>
    <xf numFmtId="0" fontId="50" fillId="12" borderId="0" applyNumberFormat="0" applyBorder="0" applyAlignment="0" applyProtection="0">
      <alignment vertical="center"/>
    </xf>
    <xf numFmtId="0" fontId="50"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0" fillId="32" borderId="0" applyNumberFormat="0" applyBorder="0" applyAlignment="0" applyProtection="0">
      <alignment vertical="center"/>
    </xf>
    <xf numFmtId="0" fontId="0" fillId="33" borderId="0" applyNumberFormat="0" applyBorder="0" applyAlignment="0" applyProtection="0">
      <alignment vertical="center"/>
    </xf>
    <xf numFmtId="0" fontId="0" fillId="34" borderId="0" applyNumberFormat="0" applyBorder="0" applyAlignment="0" applyProtection="0">
      <alignment vertical="center"/>
    </xf>
    <xf numFmtId="0" fontId="0" fillId="35" borderId="0" applyNumberFormat="0" applyBorder="0" applyAlignment="0" applyProtection="0">
      <alignment vertical="center"/>
    </xf>
    <xf numFmtId="0" fontId="52" fillId="36" borderId="0" applyProtection="0">
      <alignment vertical="center"/>
    </xf>
    <xf numFmtId="0" fontId="0" fillId="34" borderId="0" applyNumberFormat="0" applyBorder="0" applyAlignment="0" applyProtection="0">
      <alignment vertical="center"/>
    </xf>
    <xf numFmtId="0" fontId="0" fillId="35" borderId="0" applyNumberFormat="0" applyBorder="0" applyAlignment="0" applyProtection="0">
      <alignment vertical="center"/>
    </xf>
    <xf numFmtId="0" fontId="52" fillId="36" borderId="0" applyProtection="0">
      <alignment vertical="center"/>
    </xf>
    <xf numFmtId="0" fontId="0" fillId="33" borderId="0" applyNumberFormat="0" applyBorder="0" applyAlignment="0" applyProtection="0">
      <alignment vertical="center"/>
    </xf>
    <xf numFmtId="0" fontId="0" fillId="34" borderId="0" applyNumberFormat="0" applyBorder="0" applyAlignment="0" applyProtection="0">
      <alignment vertical="center"/>
    </xf>
    <xf numFmtId="0" fontId="52" fillId="36" borderId="0" applyProtection="0">
      <alignment vertical="center"/>
    </xf>
    <xf numFmtId="0" fontId="52" fillId="36" borderId="0" applyProtection="0">
      <alignment vertical="center"/>
    </xf>
    <xf numFmtId="9" fontId="0" fillId="0" borderId="0" applyFont="0" applyFill="0" applyBorder="0" applyAlignment="0" applyProtection="0">
      <alignment vertical="center"/>
    </xf>
    <xf numFmtId="9" fontId="52" fillId="0" borderId="0" applyFont="0" applyFill="0" applyBorder="0" applyAlignment="0" applyProtection="0">
      <alignment vertical="center"/>
    </xf>
    <xf numFmtId="9" fontId="52" fillId="0" borderId="0" applyFont="0" applyFill="0" applyBorder="0" applyAlignment="0" applyProtection="0">
      <alignment vertical="center"/>
    </xf>
    <xf numFmtId="9" fontId="52" fillId="0" borderId="0" applyProtection="0">
      <alignment vertical="center"/>
    </xf>
    <xf numFmtId="9" fontId="52" fillId="0" borderId="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52" fillId="0" borderId="0" applyProtection="0">
      <alignment vertical="center"/>
    </xf>
    <xf numFmtId="9" fontId="52" fillId="0" borderId="0" applyProtection="0">
      <alignment vertical="center"/>
    </xf>
    <xf numFmtId="9" fontId="0" fillId="0" borderId="0" applyFont="0" applyFill="0" applyBorder="0" applyAlignment="0" applyProtection="0">
      <alignment vertical="center"/>
    </xf>
    <xf numFmtId="9" fontId="52" fillId="0" borderId="0" applyProtection="0">
      <alignment vertical="center"/>
    </xf>
    <xf numFmtId="9" fontId="52" fillId="0" borderId="0" applyProtection="0">
      <alignment vertical="center"/>
    </xf>
    <xf numFmtId="9" fontId="0" fillId="0" borderId="0" applyFont="0" applyFill="0" applyBorder="0" applyAlignment="0" applyProtection="0">
      <alignment vertical="center"/>
    </xf>
    <xf numFmtId="9" fontId="13" fillId="0" borderId="0" applyFont="0" applyFill="0" applyBorder="0" applyAlignment="0" applyProtection="0">
      <alignment vertical="center"/>
    </xf>
    <xf numFmtId="9" fontId="53" fillId="0" borderId="0" applyProtection="0">
      <alignment vertical="center"/>
    </xf>
    <xf numFmtId="9" fontId="53" fillId="0" borderId="0" applyProtection="0">
      <alignment vertical="center"/>
    </xf>
    <xf numFmtId="9" fontId="13" fillId="0" borderId="0" applyFont="0" applyFill="0" applyBorder="0" applyAlignment="0" applyProtection="0">
      <alignment vertical="center"/>
    </xf>
    <xf numFmtId="9" fontId="52" fillId="0" borderId="0" applyProtection="0">
      <alignment vertical="center"/>
    </xf>
    <xf numFmtId="9" fontId="52" fillId="0" borderId="0" applyProtection="0">
      <alignment vertical="center"/>
    </xf>
    <xf numFmtId="9" fontId="13" fillId="0" borderId="0" applyFont="0" applyFill="0" applyBorder="0" applyAlignment="0" applyProtection="0">
      <alignment vertical="center"/>
    </xf>
    <xf numFmtId="9" fontId="52" fillId="0" borderId="0" applyProtection="0">
      <alignment vertical="center"/>
    </xf>
    <xf numFmtId="9" fontId="0" fillId="0" borderId="0" applyFont="0" applyFill="0" applyBorder="0" applyAlignment="0" applyProtection="0">
      <alignment vertical="center"/>
    </xf>
    <xf numFmtId="0" fontId="13" fillId="0" borderId="0">
      <alignment vertical="center"/>
    </xf>
    <xf numFmtId="0" fontId="52" fillId="0" borderId="0" applyProtection="0">
      <alignment vertical="center"/>
    </xf>
    <xf numFmtId="0" fontId="0" fillId="0" borderId="0">
      <alignment vertical="center"/>
    </xf>
    <xf numFmtId="0" fontId="0" fillId="0" borderId="0">
      <alignment vertical="center"/>
    </xf>
    <xf numFmtId="0" fontId="52" fillId="0" borderId="0" applyProtection="0">
      <alignment vertical="center"/>
    </xf>
    <xf numFmtId="0" fontId="0" fillId="0" borderId="0">
      <alignment vertical="center"/>
    </xf>
    <xf numFmtId="0" fontId="13" fillId="0" borderId="0">
      <alignment vertical="center"/>
    </xf>
    <xf numFmtId="0" fontId="13" fillId="0" borderId="0">
      <alignment vertical="center"/>
    </xf>
    <xf numFmtId="0" fontId="52" fillId="0" borderId="0" applyProtection="0">
      <alignment vertical="center"/>
    </xf>
    <xf numFmtId="0" fontId="13" fillId="0" borderId="0">
      <alignment vertical="center"/>
    </xf>
    <xf numFmtId="0" fontId="54" fillId="0" borderId="0">
      <alignment vertical="center"/>
    </xf>
    <xf numFmtId="0" fontId="55" fillId="0" borderId="0">
      <alignment vertical="center"/>
    </xf>
    <xf numFmtId="0" fontId="54" fillId="0" borderId="0">
      <alignment vertical="center"/>
    </xf>
    <xf numFmtId="0" fontId="0" fillId="0" borderId="0">
      <alignment vertical="center"/>
    </xf>
    <xf numFmtId="0" fontId="0" fillId="0" borderId="0">
      <alignment vertical="center"/>
    </xf>
    <xf numFmtId="0" fontId="52" fillId="0" borderId="0">
      <alignment vertical="center"/>
    </xf>
    <xf numFmtId="0" fontId="52" fillId="0" borderId="0">
      <alignment vertical="center"/>
    </xf>
    <xf numFmtId="0" fontId="13" fillId="0" borderId="0"/>
    <xf numFmtId="0" fontId="13" fillId="0" borderId="0"/>
    <xf numFmtId="0" fontId="13" fillId="0" borderId="0"/>
    <xf numFmtId="0" fontId="13" fillId="0" borderId="0" applyProtection="0"/>
    <xf numFmtId="0" fontId="13" fillId="0" borderId="0" applyProtection="0"/>
    <xf numFmtId="0" fontId="13" fillId="0" borderId="0"/>
    <xf numFmtId="0" fontId="13" fillId="0" borderId="0"/>
    <xf numFmtId="0" fontId="13" fillId="0" borderId="0"/>
    <xf numFmtId="0" fontId="13" fillId="0" borderId="0" applyProtection="0"/>
    <xf numFmtId="0" fontId="13" fillId="0" borderId="0" applyProtection="0"/>
    <xf numFmtId="0" fontId="13" fillId="0" borderId="0"/>
    <xf numFmtId="0" fontId="13" fillId="0" borderId="0" applyProtection="0"/>
    <xf numFmtId="0" fontId="13" fillId="0" borderId="0" applyProtection="0"/>
    <xf numFmtId="0" fontId="13" fillId="0" borderId="0"/>
    <xf numFmtId="0" fontId="13" fillId="0" borderId="0" applyProtection="0"/>
    <xf numFmtId="0" fontId="13" fillId="0" borderId="0"/>
    <xf numFmtId="0" fontId="13" fillId="0" borderId="0">
      <protection locked="0"/>
    </xf>
    <xf numFmtId="0" fontId="13" fillId="0" borderId="0">
      <protection locked="0"/>
    </xf>
    <xf numFmtId="0" fontId="13" fillId="0" borderId="0"/>
    <xf numFmtId="0" fontId="13" fillId="0" borderId="0" applyProtection="0"/>
    <xf numFmtId="0" fontId="13" fillId="0" borderId="0" applyProtection="0"/>
    <xf numFmtId="0" fontId="13" fillId="0" borderId="0"/>
    <xf numFmtId="0" fontId="52" fillId="0" borderId="0" applyProtection="0">
      <alignment vertical="center"/>
    </xf>
    <xf numFmtId="0" fontId="52" fillId="0" borderId="0" applyProtection="0">
      <alignment vertical="center"/>
    </xf>
    <xf numFmtId="0" fontId="54" fillId="0" borderId="0">
      <alignment vertical="center"/>
    </xf>
    <xf numFmtId="0" fontId="0" fillId="0" borderId="0">
      <alignment vertical="center"/>
    </xf>
    <xf numFmtId="0" fontId="13" fillId="0" borderId="0"/>
    <xf numFmtId="0" fontId="52" fillId="0" borderId="0" applyProtection="0">
      <alignment vertical="center"/>
    </xf>
    <xf numFmtId="0" fontId="54" fillId="0" borderId="0">
      <alignment vertical="center"/>
    </xf>
    <xf numFmtId="0" fontId="56" fillId="0" borderId="0"/>
    <xf numFmtId="0" fontId="57" fillId="0" borderId="0" applyProtection="0">
      <alignment vertical="center"/>
    </xf>
    <xf numFmtId="0" fontId="58" fillId="0" borderId="0">
      <alignment vertical="center"/>
    </xf>
    <xf numFmtId="0" fontId="13" fillId="0" borderId="0"/>
    <xf numFmtId="0" fontId="59" fillId="0" borderId="0" applyProtection="0"/>
    <xf numFmtId="0" fontId="13" fillId="0" borderId="0" applyProtection="0"/>
    <xf numFmtId="0" fontId="0" fillId="0" borderId="0">
      <alignment vertical="center"/>
    </xf>
    <xf numFmtId="0" fontId="13" fillId="0" borderId="0">
      <alignment vertical="center"/>
    </xf>
    <xf numFmtId="0" fontId="52" fillId="0" borderId="0">
      <alignment vertical="center"/>
    </xf>
    <xf numFmtId="0" fontId="52" fillId="0" borderId="0">
      <alignment vertical="center"/>
    </xf>
    <xf numFmtId="0" fontId="52" fillId="0" borderId="0" applyProtection="0">
      <alignment vertical="center"/>
    </xf>
    <xf numFmtId="0" fontId="52" fillId="0" borderId="0" applyProtection="0">
      <alignment vertical="center"/>
    </xf>
    <xf numFmtId="0" fontId="0" fillId="0" borderId="0">
      <alignment vertical="center"/>
    </xf>
    <xf numFmtId="0" fontId="0" fillId="0" borderId="0">
      <alignment vertical="center"/>
    </xf>
    <xf numFmtId="0" fontId="52" fillId="0" borderId="0" applyProtection="0">
      <alignment vertical="center"/>
    </xf>
    <xf numFmtId="0" fontId="52" fillId="0" borderId="0" applyProtection="0">
      <alignment vertical="center"/>
    </xf>
    <xf numFmtId="0" fontId="13" fillId="0" borderId="0">
      <alignment vertical="center"/>
    </xf>
    <xf numFmtId="0" fontId="13" fillId="0" borderId="0" applyProtection="0">
      <alignment vertical="center"/>
    </xf>
    <xf numFmtId="0" fontId="13" fillId="0" borderId="0" applyProtection="0">
      <alignment vertical="center"/>
    </xf>
    <xf numFmtId="0" fontId="13" fillId="0" borderId="0">
      <alignment vertical="center"/>
    </xf>
    <xf numFmtId="0" fontId="0" fillId="0" borderId="0">
      <alignment vertical="center"/>
    </xf>
    <xf numFmtId="0" fontId="0" fillId="0" borderId="0">
      <alignment vertical="center"/>
    </xf>
    <xf numFmtId="0" fontId="52" fillId="0" borderId="0" applyProtection="0">
      <alignment vertical="center"/>
    </xf>
    <xf numFmtId="0" fontId="52" fillId="0" borderId="0" applyProtection="0">
      <alignment vertical="center"/>
    </xf>
    <xf numFmtId="0" fontId="52" fillId="0" borderId="0">
      <alignment vertical="center"/>
    </xf>
    <xf numFmtId="0" fontId="52" fillId="0" borderId="0">
      <alignment vertical="center"/>
    </xf>
    <xf numFmtId="0" fontId="52" fillId="0" borderId="0" applyProtection="0">
      <alignment vertical="center"/>
    </xf>
    <xf numFmtId="0" fontId="52" fillId="0" borderId="0" applyProtection="0">
      <alignment vertical="center"/>
    </xf>
    <xf numFmtId="0" fontId="0" fillId="0" borderId="0">
      <alignment vertical="center"/>
    </xf>
    <xf numFmtId="0" fontId="52" fillId="0" borderId="0" applyProtection="0">
      <alignment vertical="center"/>
    </xf>
    <xf numFmtId="0" fontId="52" fillId="0" borderId="0" applyProtection="0">
      <alignment vertical="center"/>
    </xf>
    <xf numFmtId="0" fontId="13" fillId="0" borderId="0">
      <alignment vertical="center"/>
    </xf>
    <xf numFmtId="0" fontId="54" fillId="0" borderId="0">
      <alignment vertical="center"/>
    </xf>
    <xf numFmtId="0" fontId="54" fillId="0" borderId="0">
      <alignment vertical="center"/>
    </xf>
    <xf numFmtId="0" fontId="52" fillId="0" borderId="0" applyProtection="0">
      <alignment vertical="center"/>
    </xf>
    <xf numFmtId="0" fontId="52" fillId="0" borderId="0" applyProtection="0">
      <alignment vertical="center"/>
    </xf>
    <xf numFmtId="0" fontId="52" fillId="0" borderId="0">
      <alignment vertical="center"/>
    </xf>
    <xf numFmtId="0" fontId="52" fillId="0" borderId="0" applyProtection="0">
      <alignment vertical="center"/>
    </xf>
    <xf numFmtId="0" fontId="52" fillId="0" borderId="0" applyProtection="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pplyProtection="0">
      <alignment vertical="center"/>
    </xf>
    <xf numFmtId="0" fontId="52" fillId="0" borderId="0" applyProtection="0">
      <alignment vertical="center"/>
    </xf>
    <xf numFmtId="0" fontId="13" fillId="0" borderId="0">
      <alignment vertical="center"/>
    </xf>
    <xf numFmtId="0" fontId="13" fillId="0" borderId="0">
      <alignment vertical="center"/>
    </xf>
    <xf numFmtId="0" fontId="13" fillId="0" borderId="0" applyProtection="0">
      <alignment vertical="center"/>
    </xf>
    <xf numFmtId="0" fontId="13" fillId="0" borderId="0" applyProtection="0">
      <alignment vertical="center"/>
    </xf>
    <xf numFmtId="0" fontId="52" fillId="0" borderId="0">
      <alignment vertical="center"/>
    </xf>
    <xf numFmtId="0" fontId="52" fillId="0" borderId="0" applyProtection="0">
      <alignment vertical="center"/>
    </xf>
    <xf numFmtId="0" fontId="52" fillId="0" borderId="0" applyProtection="0">
      <alignment vertical="center"/>
    </xf>
    <xf numFmtId="0" fontId="52" fillId="0" borderId="0">
      <alignment vertical="center"/>
    </xf>
    <xf numFmtId="0" fontId="0" fillId="0" borderId="0">
      <alignment vertical="center"/>
    </xf>
    <xf numFmtId="0" fontId="52" fillId="0" borderId="0">
      <alignment vertical="center"/>
    </xf>
    <xf numFmtId="0" fontId="52" fillId="0" borderId="0">
      <alignment vertical="center"/>
    </xf>
    <xf numFmtId="0" fontId="52" fillId="0" borderId="0" applyProtection="0">
      <alignment vertical="center"/>
    </xf>
    <xf numFmtId="0" fontId="52" fillId="0" borderId="0" applyProtection="0">
      <alignment vertical="center"/>
    </xf>
    <xf numFmtId="0" fontId="53" fillId="0" borderId="0">
      <alignment vertical="center"/>
    </xf>
    <xf numFmtId="0" fontId="53" fillId="0" borderId="0">
      <alignment vertical="center"/>
    </xf>
    <xf numFmtId="0" fontId="53" fillId="0" borderId="0" applyProtection="0">
      <alignment vertical="center"/>
    </xf>
    <xf numFmtId="0" fontId="53" fillId="0" borderId="0" applyProtection="0">
      <alignment vertical="center"/>
    </xf>
    <xf numFmtId="0" fontId="52" fillId="0" borderId="0">
      <alignment vertical="center"/>
    </xf>
    <xf numFmtId="0" fontId="52" fillId="0" borderId="0" applyProtection="0">
      <alignment vertical="center"/>
    </xf>
    <xf numFmtId="0" fontId="52" fillId="0" borderId="0" applyProtection="0">
      <alignment vertical="center"/>
    </xf>
    <xf numFmtId="0" fontId="52" fillId="0" borderId="0">
      <alignment vertical="center"/>
    </xf>
    <xf numFmtId="0" fontId="0" fillId="0" borderId="0">
      <alignment vertical="center"/>
    </xf>
    <xf numFmtId="0" fontId="54" fillId="0" borderId="0">
      <alignment vertical="center"/>
    </xf>
    <xf numFmtId="0" fontId="54" fillId="0" borderId="0">
      <alignment vertical="center"/>
    </xf>
    <xf numFmtId="0" fontId="52" fillId="0" borderId="0" applyProtection="0">
      <alignment vertical="center"/>
    </xf>
    <xf numFmtId="0" fontId="52" fillId="0" borderId="0" applyProtection="0">
      <alignment vertical="center"/>
    </xf>
    <xf numFmtId="0" fontId="52" fillId="0" borderId="0">
      <alignment vertical="center"/>
    </xf>
    <xf numFmtId="0" fontId="52" fillId="0" borderId="0" applyProtection="0">
      <alignment vertical="center"/>
    </xf>
    <xf numFmtId="0" fontId="52" fillId="0" borderId="0" applyProtection="0">
      <alignment vertical="center"/>
    </xf>
    <xf numFmtId="0" fontId="52" fillId="0" borderId="0">
      <alignment vertical="center"/>
    </xf>
    <xf numFmtId="0" fontId="13" fillId="0" borderId="0">
      <alignment vertical="center"/>
    </xf>
    <xf numFmtId="0" fontId="55" fillId="0" borderId="0">
      <alignment vertical="center"/>
    </xf>
    <xf numFmtId="0" fontId="55" fillId="0" borderId="0" applyProtection="0">
      <alignment vertical="center"/>
    </xf>
    <xf numFmtId="0" fontId="54" fillId="0" borderId="0">
      <alignment vertical="center"/>
    </xf>
    <xf numFmtId="0" fontId="52" fillId="0" borderId="0" applyProtection="0">
      <alignment vertical="center"/>
    </xf>
    <xf numFmtId="0" fontId="52" fillId="0" borderId="0" applyProtection="0">
      <alignment vertical="center"/>
    </xf>
    <xf numFmtId="0" fontId="54" fillId="0" borderId="0">
      <alignment vertical="center"/>
    </xf>
    <xf numFmtId="0" fontId="0" fillId="0" borderId="0">
      <alignment vertical="center"/>
    </xf>
    <xf numFmtId="0" fontId="54" fillId="0" borderId="0">
      <alignment vertical="center"/>
    </xf>
    <xf numFmtId="0" fontId="52" fillId="0" borderId="0" applyProtection="0">
      <alignment vertical="center"/>
    </xf>
    <xf numFmtId="0" fontId="52" fillId="0" borderId="0" applyProtection="0">
      <alignment vertical="center"/>
    </xf>
    <xf numFmtId="0" fontId="54" fillId="0" borderId="0">
      <alignment vertical="center"/>
    </xf>
    <xf numFmtId="43" fontId="0" fillId="0" borderId="0" applyFont="0" applyFill="0" applyBorder="0" applyAlignment="0" applyProtection="0">
      <alignment vertical="center"/>
    </xf>
    <xf numFmtId="43" fontId="56" fillId="0" borderId="0" applyFont="0" applyFill="0" applyBorder="0" applyAlignment="0" applyProtection="0">
      <alignment vertical="center"/>
    </xf>
    <xf numFmtId="43" fontId="52" fillId="0" borderId="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Protection="0">
      <alignment vertical="center"/>
    </xf>
    <xf numFmtId="43" fontId="52" fillId="0" borderId="0" applyProtection="0">
      <alignment vertical="center"/>
    </xf>
    <xf numFmtId="43" fontId="0" fillId="0" borderId="0" applyFont="0" applyFill="0" applyBorder="0" applyAlignment="0" applyProtection="0">
      <alignment vertical="center"/>
    </xf>
    <xf numFmtId="43" fontId="52" fillId="0" borderId="0" applyProtection="0">
      <alignment vertical="center"/>
    </xf>
    <xf numFmtId="43" fontId="0" fillId="0" borderId="0" applyFont="0" applyFill="0" applyBorder="0" applyAlignment="0" applyProtection="0">
      <alignment vertical="center"/>
    </xf>
    <xf numFmtId="43" fontId="52" fillId="0" borderId="0" applyProtection="0">
      <alignment vertical="center"/>
    </xf>
    <xf numFmtId="0" fontId="60" fillId="13" borderId="0" applyNumberFormat="0" applyBorder="0" applyAlignment="0" applyProtection="0">
      <alignment vertical="center"/>
    </xf>
    <xf numFmtId="0" fontId="60" fillId="13" borderId="0" applyNumberFormat="0" applyBorder="0" applyAlignment="0" applyProtection="0">
      <alignment vertical="center"/>
    </xf>
    <xf numFmtId="0" fontId="61" fillId="37" borderId="0" applyProtection="0">
      <alignment vertical="center"/>
    </xf>
    <xf numFmtId="0" fontId="61" fillId="37" borderId="0" applyProtection="0">
      <alignment vertical="center"/>
    </xf>
  </cellStyleXfs>
  <cellXfs count="195">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176" fontId="3" fillId="0" borderId="1" xfId="0" applyNumberFormat="1" applyFont="1" applyBorder="1" applyAlignment="1">
      <alignment horizontal="center" vertical="center" wrapText="1"/>
    </xf>
    <xf numFmtId="10" fontId="3" fillId="0" borderId="1" xfId="3" applyNumberFormat="1" applyFont="1" applyBorder="1" applyAlignment="1">
      <alignment horizontal="righ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xf>
    <xf numFmtId="9" fontId="3" fillId="0" borderId="1"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9" fontId="5" fillId="0" borderId="1" xfId="0" applyNumberFormat="1" applyFont="1" applyFill="1" applyBorder="1" applyAlignment="1">
      <alignment horizontal="center" vertical="center"/>
    </xf>
    <xf numFmtId="9" fontId="6" fillId="0" borderId="1" xfId="0" applyNumberFormat="1" applyFont="1" applyFill="1" applyBorder="1" applyAlignment="1">
      <alignment horizontal="center" vertical="center" wrapText="1"/>
    </xf>
    <xf numFmtId="0" fontId="7" fillId="0" borderId="0" xfId="0" applyFont="1">
      <alignment vertical="center"/>
    </xf>
    <xf numFmtId="0" fontId="8" fillId="0" borderId="0" xfId="0" applyFont="1" applyAlignment="1">
      <alignment horizontal="center" vertical="center"/>
    </xf>
    <xf numFmtId="0" fontId="9" fillId="0" borderId="0" xfId="0" applyFont="1" applyAlignment="1">
      <alignment horizontal="left" vertical="center"/>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10" fontId="10" fillId="0" borderId="1" xfId="0" applyNumberFormat="1" applyFont="1" applyBorder="1" applyAlignment="1">
      <alignment horizontal="center" vertical="center" wrapText="1"/>
    </xf>
    <xf numFmtId="0" fontId="10" fillId="0" borderId="6"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7" fillId="0" borderId="1" xfId="0" applyFont="1" applyBorder="1" applyAlignment="1">
      <alignment horizontal="center" vertical="center"/>
    </xf>
    <xf numFmtId="0" fontId="7" fillId="0" borderId="8" xfId="0" applyFont="1" applyBorder="1" applyAlignment="1">
      <alignment horizontal="center" vertical="center" wrapText="1"/>
    </xf>
    <xf numFmtId="0" fontId="0" fillId="0" borderId="9" xfId="0" applyBorder="1">
      <alignment vertical="center"/>
    </xf>
    <xf numFmtId="0" fontId="7" fillId="0" borderId="1" xfId="0" applyFont="1" applyBorder="1">
      <alignment vertical="center"/>
    </xf>
    <xf numFmtId="0" fontId="7" fillId="0" borderId="9" xfId="0" applyFont="1" applyBorder="1" applyAlignment="1">
      <alignment horizontal="center" vertical="center" wrapText="1"/>
    </xf>
    <xf numFmtId="9" fontId="7" fillId="0" borderId="1" xfId="0" applyNumberFormat="1" applyFont="1" applyBorder="1" applyAlignment="1">
      <alignment horizontal="center" vertical="center"/>
    </xf>
    <xf numFmtId="0" fontId="7" fillId="0" borderId="1" xfId="0" applyFont="1" applyBorder="1" applyAlignment="1">
      <alignment horizontal="left" vertical="center"/>
    </xf>
    <xf numFmtId="0" fontId="7" fillId="0" borderId="1" xfId="0" applyFont="1" applyBorder="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horizontal="left" vertical="center"/>
    </xf>
    <xf numFmtId="177" fontId="10" fillId="0" borderId="1" xfId="0" applyNumberFormat="1" applyFont="1" applyBorder="1" applyAlignment="1">
      <alignment horizontal="center" vertical="center" wrapText="1"/>
    </xf>
    <xf numFmtId="9" fontId="10" fillId="0" borderId="1" xfId="0" applyNumberFormat="1" applyFont="1" applyBorder="1" applyAlignment="1">
      <alignment horizontal="center" vertical="center" wrapText="1"/>
    </xf>
    <xf numFmtId="0" fontId="7" fillId="0" borderId="6" xfId="0" applyFont="1" applyBorder="1" applyAlignment="1">
      <alignment horizontal="center" vertical="center"/>
    </xf>
    <xf numFmtId="9" fontId="7" fillId="0" borderId="1" xfId="0" applyNumberFormat="1" applyFont="1" applyBorder="1" applyAlignment="1">
      <alignment horizontal="center" vertical="center" wrapText="1"/>
    </xf>
    <xf numFmtId="0" fontId="7" fillId="0" borderId="1" xfId="0" applyFont="1" applyBorder="1" applyAlignment="1">
      <alignment vertical="center" wrapText="1"/>
    </xf>
    <xf numFmtId="9" fontId="12" fillId="0" borderId="1" xfId="0" applyNumberFormat="1" applyFont="1" applyBorder="1" applyAlignment="1">
      <alignment horizontal="center" vertical="center"/>
    </xf>
    <xf numFmtId="10" fontId="3" fillId="0" borderId="1" xfId="0" applyNumberFormat="1" applyFont="1" applyBorder="1" applyAlignment="1">
      <alignment horizontal="center" vertical="center" wrapText="1"/>
    </xf>
    <xf numFmtId="177" fontId="3" fillId="0" borderId="1" xfId="0" applyNumberFormat="1" applyFont="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 xfId="0" applyFont="1" applyBorder="1" applyAlignment="1">
      <alignment vertical="center" wrapText="1"/>
    </xf>
    <xf numFmtId="0" fontId="0" fillId="0" borderId="0" xfId="0" applyFont="1" applyFill="1" applyAlignment="1" applyProtection="1">
      <alignment vertical="center"/>
    </xf>
    <xf numFmtId="0" fontId="1" fillId="0" borderId="0" xfId="0" applyFont="1" applyFill="1" applyAlignment="1" applyProtection="1">
      <alignment horizontal="center" vertical="center" wrapText="1"/>
    </xf>
    <xf numFmtId="0" fontId="1" fillId="0" borderId="0" xfId="0" applyFont="1" applyFill="1" applyAlignment="1" applyProtection="1">
      <alignment horizontal="center" vertical="center"/>
    </xf>
    <xf numFmtId="0" fontId="2" fillId="0" borderId="0" xfId="0" applyFont="1" applyFill="1" applyAlignment="1" applyProtection="1">
      <alignment horizontal="left" vertical="center"/>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10" fontId="13" fillId="0" borderId="0" xfId="3" applyNumberFormat="1" applyFont="1" applyFill="1" applyBorder="1" applyAlignment="1" applyProtection="1">
      <alignment horizontal="center" vertical="center"/>
    </xf>
    <xf numFmtId="177" fontId="3" fillId="0" borderId="1" xfId="0" applyNumberFormat="1"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0" fontId="14" fillId="0" borderId="6" xfId="0" applyFont="1" applyFill="1" applyBorder="1" applyAlignment="1" applyProtection="1">
      <alignment horizontal="center" vertical="center"/>
    </xf>
    <xf numFmtId="0" fontId="10" fillId="0" borderId="1" xfId="0" applyFont="1" applyFill="1" applyBorder="1" applyAlignment="1">
      <alignment horizontal="justify" vertical="center"/>
    </xf>
    <xf numFmtId="9" fontId="3" fillId="0" borderId="1" xfId="0" applyNumberFormat="1" applyFont="1" applyFill="1" applyBorder="1" applyAlignment="1" applyProtection="1">
      <alignment horizontal="center" vertical="center" wrapText="1"/>
    </xf>
    <xf numFmtId="0" fontId="4" fillId="0" borderId="0" xfId="0" applyFont="1" applyFill="1" applyAlignment="1" applyProtection="1">
      <alignment horizontal="left" vertical="center" wrapText="1"/>
    </xf>
    <xf numFmtId="0" fontId="4" fillId="0" borderId="0" xfId="0" applyFont="1" applyFill="1" applyAlignment="1" applyProtection="1">
      <alignment horizontal="left" vertical="center"/>
    </xf>
    <xf numFmtId="0" fontId="1" fillId="0" borderId="0" xfId="0" applyFont="1" applyAlignment="1">
      <alignment horizontal="center" vertical="center" wrapText="1"/>
    </xf>
    <xf numFmtId="0" fontId="0" fillId="0" borderId="1" xfId="0" applyBorder="1" applyAlignment="1">
      <alignment horizontal="center" vertical="center"/>
    </xf>
    <xf numFmtId="0" fontId="15" fillId="0" borderId="0" xfId="0" applyFont="1" applyAlignment="1">
      <alignment horizontal="center" vertical="center" wrapText="1"/>
    </xf>
    <xf numFmtId="0" fontId="3" fillId="0" borderId="0" xfId="0" applyFont="1" applyAlignment="1">
      <alignment horizontal="center" vertical="center"/>
    </xf>
    <xf numFmtId="9" fontId="16" fillId="0" borderId="1" xfId="0" applyNumberFormat="1" applyFont="1" applyFill="1" applyBorder="1" applyAlignment="1">
      <alignment horizontal="center" vertical="center" wrapText="1"/>
    </xf>
    <xf numFmtId="0" fontId="17"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0" fillId="0" borderId="0" xfId="0" applyAlignment="1">
      <alignment vertical="center" wrapText="1"/>
    </xf>
    <xf numFmtId="10" fontId="3" fillId="0" borderId="1" xfId="3" applyNumberFormat="1" applyFont="1" applyBorder="1" applyAlignment="1">
      <alignment horizontal="center" vertical="center" wrapText="1"/>
    </xf>
    <xf numFmtId="0" fontId="5" fillId="0" borderId="1" xfId="0" applyFont="1" applyBorder="1" applyAlignment="1">
      <alignment horizontal="center" vertical="center"/>
    </xf>
    <xf numFmtId="0" fontId="17" fillId="0" borderId="1" xfId="0" applyFont="1" applyBorder="1" applyAlignment="1">
      <alignment horizontal="center" vertical="center"/>
    </xf>
    <xf numFmtId="9" fontId="3" fillId="0" borderId="8" xfId="0" applyNumberFormat="1" applyFont="1" applyBorder="1" applyAlignment="1">
      <alignment horizontal="center" vertical="center" wrapText="1"/>
    </xf>
    <xf numFmtId="0" fontId="3" fillId="0" borderId="1" xfId="0" applyFont="1" applyBorder="1" applyAlignment="1">
      <alignment horizontal="justify" vertical="center"/>
    </xf>
    <xf numFmtId="9" fontId="18" fillId="0" borderId="1" xfId="0" applyNumberFormat="1" applyFont="1" applyFill="1" applyBorder="1" applyAlignment="1">
      <alignment horizontal="center" vertical="center" wrapText="1"/>
    </xf>
    <xf numFmtId="9" fontId="19" fillId="0" borderId="1" xfId="0" applyNumberFormat="1" applyFont="1" applyFill="1" applyBorder="1" applyAlignment="1">
      <alignment horizontal="center" vertical="center" wrapText="1"/>
    </xf>
    <xf numFmtId="9" fontId="3" fillId="0" borderId="1" xfId="0" applyNumberFormat="1" applyFont="1" applyBorder="1" applyAlignment="1">
      <alignment horizontal="center" vertical="center"/>
    </xf>
    <xf numFmtId="9" fontId="20" fillId="0" borderId="1" xfId="0" applyNumberFormat="1" applyFont="1" applyFill="1" applyBorder="1" applyAlignment="1">
      <alignment horizontal="center" vertical="center" wrapText="1"/>
    </xf>
    <xf numFmtId="0" fontId="0" fillId="0" borderId="1" xfId="0" applyFont="1" applyBorder="1" applyAlignment="1">
      <alignment horizontal="center" vertical="center" wrapText="1"/>
    </xf>
    <xf numFmtId="9" fontId="0" fillId="0" borderId="8" xfId="0" applyNumberFormat="1" applyFont="1" applyBorder="1" applyAlignment="1">
      <alignment horizontal="center" vertical="center"/>
    </xf>
    <xf numFmtId="0" fontId="0" fillId="0" borderId="9" xfId="0" applyBorder="1" applyAlignment="1">
      <alignment horizontal="center" vertical="center"/>
    </xf>
    <xf numFmtId="9" fontId="0" fillId="0" borderId="1" xfId="0" applyNumberFormat="1" applyBorder="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9" fontId="3" fillId="0" borderId="9" xfId="0" applyNumberFormat="1" applyFont="1" applyBorder="1" applyAlignment="1">
      <alignment horizontal="center" vertical="center" wrapText="1"/>
    </xf>
    <xf numFmtId="0" fontId="21" fillId="0" borderId="1" xfId="0" applyFont="1" applyBorder="1" applyAlignment="1">
      <alignment horizontal="center" vertical="center"/>
    </xf>
    <xf numFmtId="0" fontId="14" fillId="0" borderId="1" xfId="0" applyFont="1" applyBorder="1" applyAlignment="1">
      <alignment horizontal="center" vertical="center" wrapText="1"/>
    </xf>
    <xf numFmtId="0" fontId="4" fillId="0" borderId="0" xfId="0" applyFont="1" applyAlignment="1">
      <alignment horizontal="center" vertical="center"/>
    </xf>
    <xf numFmtId="0" fontId="22" fillId="0" borderId="0" xfId="0" applyFont="1">
      <alignment vertical="center"/>
    </xf>
    <xf numFmtId="0" fontId="23" fillId="0" borderId="0" xfId="0" applyFont="1">
      <alignment vertical="center"/>
    </xf>
    <xf numFmtId="0" fontId="13" fillId="0" borderId="0" xfId="0" applyFont="1" applyFill="1" applyAlignment="1">
      <alignment vertical="center"/>
    </xf>
    <xf numFmtId="0" fontId="13" fillId="0" borderId="0" xfId="0" applyFont="1" applyFill="1" applyAlignment="1">
      <alignment horizontal="center" vertical="center"/>
    </xf>
    <xf numFmtId="0" fontId="13" fillId="0" borderId="0" xfId="0" applyFont="1" applyFill="1" applyAlignment="1">
      <alignment horizontal="left" vertical="center"/>
    </xf>
    <xf numFmtId="0" fontId="24" fillId="0" borderId="0" xfId="0" applyFont="1" applyFill="1" applyAlignment="1">
      <alignment horizontal="center" vertical="center" wrapText="1"/>
    </xf>
    <xf numFmtId="0" fontId="24" fillId="0" borderId="0" xfId="0" applyFont="1" applyFill="1" applyAlignment="1">
      <alignment horizontal="center" vertical="center"/>
    </xf>
    <xf numFmtId="0" fontId="24" fillId="0" borderId="0" xfId="0" applyFont="1" applyFill="1" applyAlignment="1">
      <alignment horizontal="left" vertical="center"/>
    </xf>
    <xf numFmtId="0" fontId="25" fillId="0" borderId="0" xfId="0" applyFont="1" applyFill="1" applyAlignment="1">
      <alignment horizontal="left" vertical="center"/>
    </xf>
    <xf numFmtId="0" fontId="25" fillId="0" borderId="0" xfId="0" applyFont="1" applyFill="1" applyAlignment="1">
      <alignment vertical="center"/>
    </xf>
    <xf numFmtId="0" fontId="25" fillId="0" borderId="0" xfId="0" applyFont="1" applyFill="1" applyAlignment="1">
      <alignment horizontal="center" vertical="center"/>
    </xf>
    <xf numFmtId="0" fontId="10" fillId="0" borderId="1" xfId="0"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7" xfId="0" applyFont="1" applyFill="1" applyBorder="1" applyAlignment="1">
      <alignment horizontal="center" vertical="center" wrapText="1"/>
    </xf>
    <xf numFmtId="0" fontId="10" fillId="0" borderId="14"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0" fontId="10" fillId="0" borderId="1" xfId="3" applyNumberFormat="1"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6" xfId="0"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9" fontId="10" fillId="0" borderId="1" xfId="0" applyNumberFormat="1" applyFont="1" applyFill="1" applyBorder="1" applyAlignment="1">
      <alignment horizontal="center" vertical="center" wrapText="1"/>
    </xf>
    <xf numFmtId="0" fontId="10" fillId="0" borderId="10" xfId="0" applyFont="1" applyFill="1" applyBorder="1" applyAlignment="1">
      <alignment horizontal="left" vertical="center" wrapText="1"/>
    </xf>
    <xf numFmtId="0" fontId="10" fillId="0" borderId="12" xfId="0" applyFont="1" applyFill="1" applyBorder="1" applyAlignment="1">
      <alignment horizontal="center" vertical="center" wrapText="1"/>
    </xf>
    <xf numFmtId="0" fontId="10" fillId="0" borderId="11" xfId="0" applyFont="1" applyFill="1" applyBorder="1" applyAlignment="1">
      <alignment horizontal="center" vertical="center" wrapText="1"/>
    </xf>
    <xf numFmtId="9" fontId="13" fillId="0" borderId="0" xfId="3" applyFont="1" applyFill="1" applyBorder="1" applyAlignment="1">
      <alignment horizontal="center" vertical="center"/>
    </xf>
    <xf numFmtId="0" fontId="10" fillId="0" borderId="1" xfId="0" applyNumberFormat="1" applyFont="1" applyFill="1" applyBorder="1" applyAlignment="1" applyProtection="1">
      <alignment horizontal="center" vertical="center" wrapText="1"/>
    </xf>
    <xf numFmtId="9" fontId="13" fillId="0" borderId="1" xfId="3" applyFont="1" applyFill="1" applyBorder="1" applyAlignment="1">
      <alignment horizontal="center" vertical="center"/>
    </xf>
    <xf numFmtId="0" fontId="10" fillId="0" borderId="4" xfId="0" applyFont="1" applyFill="1" applyBorder="1" applyAlignment="1">
      <alignment horizontal="center" vertical="center" wrapText="1"/>
    </xf>
    <xf numFmtId="0" fontId="10" fillId="0" borderId="0" xfId="0" applyFont="1" applyFill="1" applyBorder="1" applyAlignment="1">
      <alignment horizontal="center" vertical="center" wrapText="1"/>
    </xf>
    <xf numFmtId="176" fontId="10" fillId="0" borderId="1" xfId="0" applyNumberFormat="1" applyFont="1" applyFill="1" applyBorder="1" applyAlignment="1">
      <alignment horizontal="left" vertical="center" wrapText="1"/>
    </xf>
    <xf numFmtId="0" fontId="13" fillId="0" borderId="0" xfId="0" applyFont="1" applyFill="1" applyAlignment="1">
      <alignment horizontal="left" vertical="center" wrapText="1"/>
    </xf>
    <xf numFmtId="176" fontId="13" fillId="0" borderId="0" xfId="0" applyNumberFormat="1" applyFont="1" applyFill="1" applyAlignment="1">
      <alignment vertical="center"/>
    </xf>
    <xf numFmtId="9" fontId="10" fillId="0" borderId="8" xfId="0" applyNumberFormat="1" applyFont="1" applyFill="1" applyBorder="1" applyAlignment="1">
      <alignment horizontal="center" vertical="center" wrapText="1"/>
    </xf>
    <xf numFmtId="9" fontId="10" fillId="0" borderId="9" xfId="0" applyNumberFormat="1" applyFont="1" applyFill="1" applyBorder="1" applyAlignment="1">
      <alignment horizontal="center" vertical="center" wrapText="1"/>
    </xf>
    <xf numFmtId="9" fontId="10" fillId="0" borderId="1" xfId="3" applyFont="1" applyFill="1" applyBorder="1" applyAlignment="1">
      <alignment horizontal="center" vertical="center"/>
    </xf>
    <xf numFmtId="0" fontId="13" fillId="0" borderId="1" xfId="0" applyNumberFormat="1" applyFont="1" applyFill="1" applyBorder="1" applyAlignment="1" applyProtection="1">
      <alignment horizontal="center" vertical="center" wrapText="1"/>
    </xf>
    <xf numFmtId="9" fontId="13" fillId="0" borderId="1" xfId="0" applyNumberFormat="1" applyFont="1" applyFill="1" applyBorder="1" applyAlignment="1">
      <alignment horizontal="center" vertical="center" wrapText="1"/>
    </xf>
    <xf numFmtId="9" fontId="10" fillId="0" borderId="10" xfId="0" applyNumberFormat="1" applyFont="1" applyFill="1" applyBorder="1" applyAlignment="1">
      <alignment horizontal="center" vertical="center" wrapText="1"/>
    </xf>
    <xf numFmtId="0" fontId="12" fillId="0" borderId="0" xfId="0" applyFont="1">
      <alignment vertical="center"/>
    </xf>
    <xf numFmtId="0" fontId="26" fillId="0" borderId="0" xfId="0" applyFont="1" applyAlignment="1">
      <alignment horizontal="center" vertical="center"/>
    </xf>
    <xf numFmtId="10" fontId="0" fillId="0" borderId="0" xfId="0" applyNumberFormat="1" applyAlignment="1">
      <alignment horizontal="center" vertical="center"/>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0" xfId="0" applyFont="1" applyFill="1" applyAlignment="1">
      <alignment horizontal="center" vertical="center" wrapText="1"/>
    </xf>
    <xf numFmtId="0" fontId="26" fillId="0" borderId="6"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11" xfId="0" applyFont="1" applyFill="1" applyBorder="1" applyAlignment="1">
      <alignment horizontal="center" vertical="center" wrapText="1"/>
    </xf>
    <xf numFmtId="49" fontId="0" fillId="0" borderId="1" xfId="0" applyNumberFormat="1" applyBorder="1" applyAlignment="1">
      <alignment horizontal="center" vertical="center"/>
    </xf>
    <xf numFmtId="0" fontId="0" fillId="0" borderId="1" xfId="0" applyBorder="1">
      <alignment vertical="center"/>
    </xf>
    <xf numFmtId="177" fontId="0" fillId="0" borderId="1" xfId="0" applyNumberFormat="1" applyBorder="1">
      <alignment vertical="center"/>
    </xf>
    <xf numFmtId="0" fontId="0" fillId="0" borderId="1" xfId="0" applyBorder="1" applyAlignment="1">
      <alignment vertical="center"/>
    </xf>
    <xf numFmtId="0" fontId="0" fillId="0" borderId="1" xfId="0" applyFill="1" applyBorder="1" applyAlignment="1">
      <alignment horizontal="left" vertical="center"/>
    </xf>
    <xf numFmtId="177" fontId="0" fillId="0" borderId="1" xfId="0" applyNumberFormat="1" applyBorder="1" applyAlignment="1">
      <alignment horizontal="center" vertical="center"/>
    </xf>
    <xf numFmtId="177" fontId="0" fillId="0" borderId="0" xfId="0" applyNumberFormat="1">
      <alignment vertical="center"/>
    </xf>
    <xf numFmtId="0" fontId="0" fillId="0" borderId="0" xfId="0" applyAlignment="1">
      <alignment vertical="center"/>
    </xf>
    <xf numFmtId="10" fontId="28" fillId="0" borderId="0" xfId="0" applyNumberFormat="1" applyFont="1" applyFill="1" applyBorder="1" applyAlignment="1">
      <alignment horizontal="center" vertical="center" wrapText="1"/>
    </xf>
    <xf numFmtId="10" fontId="12" fillId="0" borderId="0" xfId="0" applyNumberFormat="1" applyFont="1" applyFill="1" applyAlignment="1">
      <alignment horizontal="center" vertical="center" wrapText="1"/>
    </xf>
    <xf numFmtId="10" fontId="26" fillId="0" borderId="6" xfId="0" applyNumberFormat="1" applyFont="1" applyFill="1" applyBorder="1" applyAlignment="1">
      <alignment horizontal="center" vertical="center" wrapText="1"/>
    </xf>
    <xf numFmtId="10" fontId="26" fillId="0" borderId="11" xfId="0" applyNumberFormat="1" applyFont="1" applyFill="1" applyBorder="1" applyAlignment="1">
      <alignment horizontal="center" vertical="center" wrapText="1"/>
    </xf>
    <xf numFmtId="10" fontId="0" fillId="0" borderId="1" xfId="0" applyNumberFormat="1" applyBorder="1" applyAlignment="1">
      <alignment horizontal="center" vertical="center"/>
    </xf>
    <xf numFmtId="10" fontId="0" fillId="0" borderId="0" xfId="0" applyNumberFormat="1">
      <alignment vertical="center"/>
    </xf>
    <xf numFmtId="0" fontId="26" fillId="0" borderId="8"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177" fontId="30" fillId="0" borderId="0" xfId="0" applyNumberFormat="1" applyFont="1" applyFill="1" applyBorder="1" applyAlignment="1">
      <alignment horizontal="center" vertical="center" wrapText="1"/>
    </xf>
    <xf numFmtId="0" fontId="13" fillId="0" borderId="0" xfId="0" applyFont="1" applyFill="1" applyBorder="1" applyAlignment="1">
      <alignment horizontal="center" vertical="center" wrapText="1"/>
    </xf>
    <xf numFmtId="177" fontId="13" fillId="0" borderId="0" xfId="0" applyNumberFormat="1" applyFont="1" applyFill="1" applyAlignment="1">
      <alignment horizontal="center" vertical="center" wrapText="1"/>
    </xf>
    <xf numFmtId="0" fontId="31" fillId="0" borderId="6" xfId="0" applyFont="1" applyFill="1" applyBorder="1" applyAlignment="1">
      <alignment horizontal="center" vertical="center" wrapText="1"/>
    </xf>
    <xf numFmtId="177" fontId="31" fillId="0" borderId="1" xfId="0" applyNumberFormat="1" applyFont="1" applyFill="1" applyBorder="1" applyAlignment="1">
      <alignment horizontal="center" vertical="center" wrapText="1"/>
    </xf>
    <xf numFmtId="0" fontId="31" fillId="0" borderId="11" xfId="0" applyFont="1" applyFill="1" applyBorder="1" applyAlignment="1">
      <alignment horizontal="center" vertical="center" wrapText="1"/>
    </xf>
    <xf numFmtId="177" fontId="31" fillId="0" borderId="11" xfId="0" applyNumberFormat="1" applyFont="1" applyFill="1" applyBorder="1" applyAlignment="1">
      <alignment horizontal="center" vertical="center" wrapText="1"/>
    </xf>
    <xf numFmtId="10" fontId="30" fillId="0" borderId="0" xfId="81" applyNumberFormat="1" applyFont="1" applyFill="1" applyBorder="1" applyAlignment="1">
      <alignment horizontal="center" vertical="center" wrapText="1"/>
    </xf>
    <xf numFmtId="10" fontId="13" fillId="0" borderId="0" xfId="81" applyNumberFormat="1" applyFont="1" applyFill="1" applyBorder="1" applyAlignment="1">
      <alignment horizontal="center" vertical="center" wrapText="1"/>
    </xf>
    <xf numFmtId="10" fontId="31" fillId="0" borderId="1" xfId="81" applyNumberFormat="1" applyFont="1" applyFill="1" applyBorder="1" applyAlignment="1">
      <alignment horizontal="center" vertical="center" wrapText="1"/>
    </xf>
    <xf numFmtId="0" fontId="31" fillId="0" borderId="12"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11" xfId="0" applyFont="1" applyFill="1" applyBorder="1" applyAlignment="1">
      <alignment horizontal="center" vertical="center" wrapText="1"/>
    </xf>
  </cellXfs>
  <cellStyles count="23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5 2" xfId="49"/>
    <cellStyle name="20% - 强调文字颜色 5 2 2" xfId="50"/>
    <cellStyle name="20% - 强调文字颜色 5 2 2 2" xfId="51"/>
    <cellStyle name="20% - 强调文字颜色 5 2 2 3" xfId="52"/>
    <cellStyle name="20% - 强调文字颜色 5 2 3" xfId="53"/>
    <cellStyle name="20% - 强调文字颜色 5 2 3 2" xfId="54"/>
    <cellStyle name="20% - 强调文字颜色 5 2 3 3" xfId="55"/>
    <cellStyle name="20% - 强调文字颜色 5 2 4" xfId="56"/>
    <cellStyle name="20% - 强调文字颜色 5 2 4 2" xfId="57"/>
    <cellStyle name="20% - 强调文字颜色 5 2 4 3" xfId="58"/>
    <cellStyle name="20% - 强调文字颜色 5 2 5" xfId="59"/>
    <cellStyle name="百分比 2" xfId="60"/>
    <cellStyle name="百分比 2 2" xfId="61"/>
    <cellStyle name="百分比 2 2 2" xfId="62"/>
    <cellStyle name="百分比 2 2 2 2" xfId="63"/>
    <cellStyle name="百分比 2 2 3" xfId="64"/>
    <cellStyle name="百分比 2 3" xfId="65"/>
    <cellStyle name="百分比 2 3 2" xfId="66"/>
    <cellStyle name="百分比 2 3 2 2" xfId="67"/>
    <cellStyle name="百分比 2 3 3" xfId="68"/>
    <cellStyle name="百分比 2 4" xfId="69"/>
    <cellStyle name="百分比 2 4 2" xfId="70"/>
    <cellStyle name="百分比 2 5" xfId="71"/>
    <cellStyle name="百分比 2 6" xfId="72"/>
    <cellStyle name="百分比 3" xfId="73"/>
    <cellStyle name="百分比 3 2" xfId="74"/>
    <cellStyle name="百分比 3 2 2" xfId="75"/>
    <cellStyle name="百分比 3 3" xfId="76"/>
    <cellStyle name="百分比 3 3 2" xfId="77"/>
    <cellStyle name="百分比 3 4" xfId="78"/>
    <cellStyle name="百分比 3 5" xfId="79"/>
    <cellStyle name="百分比 4" xfId="80"/>
    <cellStyle name="百分比 5" xfId="81"/>
    <cellStyle name="常规 10" xfId="82"/>
    <cellStyle name="常规 10 2" xfId="83"/>
    <cellStyle name="常规 10 3" xfId="84"/>
    <cellStyle name="常规 11" xfId="85"/>
    <cellStyle name="常规 11 2" xfId="86"/>
    <cellStyle name="常规 11 3" xfId="87"/>
    <cellStyle name="常规 12" xfId="88"/>
    <cellStyle name="常规 12 2" xfId="89"/>
    <cellStyle name="常规 12 2 2" xfId="90"/>
    <cellStyle name="常规 12 3" xfId="91"/>
    <cellStyle name="常规 12 4" xfId="92"/>
    <cellStyle name="常规 13" xfId="93"/>
    <cellStyle name="常规 14" xfId="94"/>
    <cellStyle name="常规 15" xfId="95"/>
    <cellStyle name="常规 16" xfId="96"/>
    <cellStyle name="常规 17" xfId="97"/>
    <cellStyle name="常规 18" xfId="98"/>
    <cellStyle name="常规 2" xfId="99"/>
    <cellStyle name="常规 2 10" xfId="100"/>
    <cellStyle name="常规 2 10 2" xfId="101"/>
    <cellStyle name="常规 2 10 2 2" xfId="102"/>
    <cellStyle name="常规 2 10 3" xfId="103"/>
    <cellStyle name="常规 2 2" xfId="104"/>
    <cellStyle name="常规 2 2 2" xfId="105"/>
    <cellStyle name="常规 2 2 2 2" xfId="106"/>
    <cellStyle name="常规 2 2 2 2 2" xfId="107"/>
    <cellStyle name="常规 2 2 2 3" xfId="108"/>
    <cellStyle name="常规 2 2 3" xfId="109"/>
    <cellStyle name="常规 2 2 3 2" xfId="110"/>
    <cellStyle name="常规 2 2 4" xfId="111"/>
    <cellStyle name="常规 2 2 5" xfId="112"/>
    <cellStyle name="常规 2 3" xfId="113"/>
    <cellStyle name="常规 2 3 2" xfId="114"/>
    <cellStyle name="常规 2 3 2 2" xfId="115"/>
    <cellStyle name="常规 2 3 2 3" xfId="116"/>
    <cellStyle name="常规 2 3 3" xfId="117"/>
    <cellStyle name="常规 2 3 3 2" xfId="118"/>
    <cellStyle name="常规 2 3 4" xfId="119"/>
    <cellStyle name="常规 2 3 5" xfId="120"/>
    <cellStyle name="常规 2 4" xfId="121"/>
    <cellStyle name="常规 2 4 2" xfId="122"/>
    <cellStyle name="常规 2 4 3" xfId="123"/>
    <cellStyle name="常规 2 5" xfId="124"/>
    <cellStyle name="常规 2 5 2" xfId="125"/>
    <cellStyle name="常规 2 5 2 2" xfId="126"/>
    <cellStyle name="常规 2 5 3" xfId="127"/>
    <cellStyle name="常规 2 6" xfId="128"/>
    <cellStyle name="常规 2 6 2" xfId="129"/>
    <cellStyle name="常规 2 6 3" xfId="130"/>
    <cellStyle name="常规 2 7" xfId="131"/>
    <cellStyle name="常规 2 7 2" xfId="132"/>
    <cellStyle name="常规 2_Sheet5" xfId="133"/>
    <cellStyle name="常规 3" xfId="134"/>
    <cellStyle name="常规 3 2" xfId="135"/>
    <cellStyle name="常规 3 2 2" xfId="136"/>
    <cellStyle name="常规 3 2 2 2" xfId="137"/>
    <cellStyle name="常规 3 2 2 2 2" xfId="138"/>
    <cellStyle name="常规 3 2 2 3" xfId="139"/>
    <cellStyle name="常规 3 2 3" xfId="140"/>
    <cellStyle name="常规 3 2 3 2" xfId="141"/>
    <cellStyle name="常规 3 2 3 2 2" xfId="142"/>
    <cellStyle name="常规 3 2 3 3" xfId="143"/>
    <cellStyle name="常规 3 2 4" xfId="144"/>
    <cellStyle name="常规 3 2 4 2" xfId="145"/>
    <cellStyle name="常规 3 2 5" xfId="146"/>
    <cellStyle name="常规 3 2 6" xfId="147"/>
    <cellStyle name="常规 3 3" xfId="148"/>
    <cellStyle name="常规 3 3 2" xfId="149"/>
    <cellStyle name="常规 3 3 2 2" xfId="150"/>
    <cellStyle name="常规 3 3 3" xfId="151"/>
    <cellStyle name="常规 3 4" xfId="152"/>
    <cellStyle name="常规 3 4 2" xfId="153"/>
    <cellStyle name="常规 3 4 2 2" xfId="154"/>
    <cellStyle name="常规 3 4 3" xfId="155"/>
    <cellStyle name="常规 3 5" xfId="156"/>
    <cellStyle name="常规 3 5 2" xfId="157"/>
    <cellStyle name="常规 3 6" xfId="158"/>
    <cellStyle name="常规 4" xfId="159"/>
    <cellStyle name="常规 4 2" xfId="160"/>
    <cellStyle name="常规 4 2 2" xfId="161"/>
    <cellStyle name="常规 4 2 2 2" xfId="162"/>
    <cellStyle name="常规 4 2 3" xfId="163"/>
    <cellStyle name="常规 4 3" xfId="164"/>
    <cellStyle name="常规 4 3 2" xfId="165"/>
    <cellStyle name="常规 4 4" xfId="166"/>
    <cellStyle name="常规 4 5" xfId="167"/>
    <cellStyle name="常规 5" xfId="168"/>
    <cellStyle name="常规 5 2" xfId="169"/>
    <cellStyle name="常规 5 2 2" xfId="170"/>
    <cellStyle name="常规 5 2 2 2" xfId="171"/>
    <cellStyle name="常规 5 2 3" xfId="172"/>
    <cellStyle name="常规 5 3" xfId="173"/>
    <cellStyle name="常规 5 3 2" xfId="174"/>
    <cellStyle name="常规 5 3 2 2" xfId="175"/>
    <cellStyle name="常规 5 3 3" xfId="176"/>
    <cellStyle name="常规 5 4" xfId="177"/>
    <cellStyle name="常规 5 4 2" xfId="178"/>
    <cellStyle name="常规 5 5" xfId="179"/>
    <cellStyle name="常规 5 6" xfId="180"/>
    <cellStyle name="常规 6" xfId="181"/>
    <cellStyle name="常规 6 2" xfId="182"/>
    <cellStyle name="常规 6 2 2" xfId="183"/>
    <cellStyle name="常规 6 2 2 2" xfId="184"/>
    <cellStyle name="常规 6 2 3" xfId="185"/>
    <cellStyle name="常规 6 3" xfId="186"/>
    <cellStyle name="常规 6 3 2" xfId="187"/>
    <cellStyle name="常规 6 3 2 2" xfId="188"/>
    <cellStyle name="常规 6 3 3" xfId="189"/>
    <cellStyle name="常规 6 4" xfId="190"/>
    <cellStyle name="常规 6 4 2" xfId="191"/>
    <cellStyle name="常规 6 5" xfId="192"/>
    <cellStyle name="常规 6 6" xfId="193"/>
    <cellStyle name="常规 7" xfId="194"/>
    <cellStyle name="常规 7 2" xfId="195"/>
    <cellStyle name="常规 7 2 2" xfId="196"/>
    <cellStyle name="常规 7 2 2 2" xfId="197"/>
    <cellStyle name="常规 7 2 3" xfId="198"/>
    <cellStyle name="常规 7 3" xfId="199"/>
    <cellStyle name="常规 7 3 2" xfId="200"/>
    <cellStyle name="常规 7 4" xfId="201"/>
    <cellStyle name="常规 7 5" xfId="202"/>
    <cellStyle name="常规 8" xfId="203"/>
    <cellStyle name="常规 8 2" xfId="204"/>
    <cellStyle name="常规 8 2 2" xfId="205"/>
    <cellStyle name="常规 8 3" xfId="206"/>
    <cellStyle name="常规 8 3 2" xfId="207"/>
    <cellStyle name="常规 8 4" xfId="208"/>
    <cellStyle name="常规 8 5" xfId="209"/>
    <cellStyle name="常规 9" xfId="210"/>
    <cellStyle name="常规 9 2" xfId="211"/>
    <cellStyle name="常规 9 2 2" xfId="212"/>
    <cellStyle name="常规 9 3" xfId="213"/>
    <cellStyle name="常规 9 4" xfId="214"/>
    <cellStyle name="千位分隔 2" xfId="215"/>
    <cellStyle name="千位分隔 2 2" xfId="216"/>
    <cellStyle name="千位分隔 2 2 2" xfId="217"/>
    <cellStyle name="千位分隔 2 2 3" xfId="218"/>
    <cellStyle name="千位分隔 2 3" xfId="219"/>
    <cellStyle name="千位分隔 2 3 2" xfId="220"/>
    <cellStyle name="千位分隔 2 4" xfId="221"/>
    <cellStyle name="千位分隔 3" xfId="222"/>
    <cellStyle name="千位分隔 3 2" xfId="223"/>
    <cellStyle name="千位分隔 4" xfId="224"/>
    <cellStyle name="千位分隔 4 2" xfId="225"/>
    <cellStyle name="强调文字颜色 2 2" xfId="226"/>
    <cellStyle name="强调文字颜色 2 2 2" xfId="227"/>
    <cellStyle name="强调文字颜色 2 2 2 2" xfId="228"/>
    <cellStyle name="强调文字颜色 2 2 3" xfId="22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
  <sheetViews>
    <sheetView workbookViewId="0">
      <selection activeCell="T12" sqref="T12"/>
    </sheetView>
  </sheetViews>
  <sheetFormatPr defaultColWidth="9" defaultRowHeight="13.5"/>
  <cols>
    <col min="1" max="4" width="9" style="104"/>
    <col min="6" max="6" width="10.375" style="169" customWidth="1"/>
    <col min="7" max="7" width="9.625" style="169" customWidth="1"/>
    <col min="8" max="8" width="11.5" style="169"/>
    <col min="9" max="9" width="10.375" customWidth="1"/>
    <col min="10" max="10" width="9.875" style="155" customWidth="1"/>
    <col min="11" max="16" width="9" style="104"/>
    <col min="17" max="17" width="15.375" style="104" customWidth="1"/>
  </cols>
  <sheetData>
    <row r="1" ht="29.25" spans="1:17">
      <c r="A1" s="178" t="s">
        <v>0</v>
      </c>
      <c r="B1" s="178"/>
      <c r="C1" s="178"/>
      <c r="D1" s="179"/>
      <c r="E1" s="179"/>
      <c r="F1" s="180"/>
      <c r="G1" s="180"/>
      <c r="H1" s="180"/>
      <c r="I1" s="179"/>
      <c r="J1" s="187"/>
      <c r="K1" s="179"/>
      <c r="L1" s="179"/>
      <c r="M1" s="179"/>
      <c r="N1" s="179"/>
      <c r="O1" s="179"/>
      <c r="P1" s="179"/>
      <c r="Q1" s="179"/>
    </row>
    <row r="2" ht="14.25" spans="1:17">
      <c r="A2" s="181" t="s">
        <v>1</v>
      </c>
      <c r="B2" s="181"/>
      <c r="C2" s="181"/>
      <c r="D2" s="181"/>
      <c r="E2" s="181"/>
      <c r="F2" s="182" t="s">
        <v>2</v>
      </c>
      <c r="G2" s="182"/>
      <c r="H2" s="182"/>
      <c r="I2" s="181"/>
      <c r="J2" s="188"/>
      <c r="K2" s="181"/>
      <c r="L2" s="181"/>
      <c r="M2" s="181"/>
      <c r="N2" s="181"/>
      <c r="O2" s="181"/>
      <c r="P2" s="181"/>
      <c r="Q2" s="181" t="s">
        <v>3</v>
      </c>
    </row>
    <row r="3" spans="1:17">
      <c r="A3" s="183" t="s">
        <v>4</v>
      </c>
      <c r="B3" s="183" t="s">
        <v>5</v>
      </c>
      <c r="C3" s="183" t="s">
        <v>6</v>
      </c>
      <c r="D3" s="183" t="s">
        <v>7</v>
      </c>
      <c r="E3" s="183" t="s">
        <v>8</v>
      </c>
      <c r="F3" s="184" t="s">
        <v>9</v>
      </c>
      <c r="G3" s="184"/>
      <c r="H3" s="184"/>
      <c r="I3" s="183" t="s">
        <v>10</v>
      </c>
      <c r="J3" s="189" t="s">
        <v>11</v>
      </c>
      <c r="K3" s="190" t="s">
        <v>12</v>
      </c>
      <c r="L3" s="190"/>
      <c r="M3" s="190"/>
      <c r="N3" s="190"/>
      <c r="O3" s="190"/>
      <c r="P3" s="191"/>
      <c r="Q3" s="193" t="s">
        <v>13</v>
      </c>
    </row>
    <row r="4" ht="40.5" spans="1:17">
      <c r="A4" s="185"/>
      <c r="B4" s="185"/>
      <c r="C4" s="185"/>
      <c r="D4" s="185"/>
      <c r="E4" s="185"/>
      <c r="F4" s="186" t="s">
        <v>14</v>
      </c>
      <c r="G4" s="186" t="s">
        <v>15</v>
      </c>
      <c r="H4" s="186" t="s">
        <v>16</v>
      </c>
      <c r="I4" s="185"/>
      <c r="J4" s="189"/>
      <c r="K4" s="191" t="s">
        <v>17</v>
      </c>
      <c r="L4" s="192" t="s">
        <v>18</v>
      </c>
      <c r="M4" s="192" t="s">
        <v>19</v>
      </c>
      <c r="N4" s="192" t="s">
        <v>20</v>
      </c>
      <c r="O4" s="192" t="s">
        <v>21</v>
      </c>
      <c r="P4" s="192" t="s">
        <v>22</v>
      </c>
      <c r="Q4" s="194"/>
    </row>
    <row r="5" spans="1:17">
      <c r="A5" s="81">
        <v>1</v>
      </c>
      <c r="B5" s="163" t="s">
        <v>23</v>
      </c>
      <c r="C5" s="81" t="s">
        <v>24</v>
      </c>
      <c r="D5" s="81" t="s">
        <v>25</v>
      </c>
      <c r="E5" s="81" t="s">
        <v>24</v>
      </c>
      <c r="F5" s="165">
        <v>181564.3</v>
      </c>
      <c r="G5" s="165">
        <f>H5-F5</f>
        <v>55528.26</v>
      </c>
      <c r="H5" s="165">
        <v>237092.56</v>
      </c>
      <c r="I5" s="164">
        <v>185139.15</v>
      </c>
      <c r="J5" s="175">
        <f>I5/H5</f>
        <v>0.780872879351423</v>
      </c>
      <c r="K5" s="81">
        <v>15.62</v>
      </c>
      <c r="L5" s="81">
        <v>20</v>
      </c>
      <c r="M5" s="81">
        <v>20</v>
      </c>
      <c r="N5" s="81">
        <v>27</v>
      </c>
      <c r="O5" s="81">
        <v>10</v>
      </c>
      <c r="P5" s="81">
        <f>SUM(K5:O5)</f>
        <v>92.62</v>
      </c>
      <c r="Q5" s="81"/>
    </row>
    <row r="6" spans="1:17">
      <c r="A6" s="81"/>
      <c r="B6" s="81"/>
      <c r="C6" s="81"/>
      <c r="D6" s="81"/>
      <c r="E6" s="164"/>
      <c r="F6" s="165"/>
      <c r="G6" s="165"/>
      <c r="H6" s="165"/>
      <c r="I6" s="164"/>
      <c r="J6" s="175"/>
      <c r="K6" s="81"/>
      <c r="L6" s="81"/>
      <c r="M6" s="81"/>
      <c r="N6" s="81"/>
      <c r="O6" s="81"/>
      <c r="P6" s="81"/>
      <c r="Q6" s="81"/>
    </row>
    <row r="7" spans="1:17">
      <c r="A7" s="81"/>
      <c r="B7" s="81"/>
      <c r="C7" s="81"/>
      <c r="D7" s="81"/>
      <c r="E7" s="164"/>
      <c r="F7" s="165"/>
      <c r="G7" s="165"/>
      <c r="H7" s="165"/>
      <c r="I7" s="164"/>
      <c r="J7" s="175"/>
      <c r="K7" s="81"/>
      <c r="L7" s="81"/>
      <c r="M7" s="81"/>
      <c r="N7" s="81"/>
      <c r="O7" s="81"/>
      <c r="P7" s="81"/>
      <c r="Q7" s="81"/>
    </row>
    <row r="8" spans="1:17">
      <c r="A8" s="81"/>
      <c r="B8" s="81"/>
      <c r="C8" s="81"/>
      <c r="D8" s="81"/>
      <c r="E8" s="164"/>
      <c r="F8" s="165"/>
      <c r="G8" s="165"/>
      <c r="H8" s="165"/>
      <c r="I8" s="164"/>
      <c r="J8" s="175"/>
      <c r="K8" s="81"/>
      <c r="L8" s="81"/>
      <c r="M8" s="81"/>
      <c r="N8" s="81"/>
      <c r="O8" s="81"/>
      <c r="P8" s="81"/>
      <c r="Q8" s="81"/>
    </row>
    <row r="9" spans="1:17">
      <c r="A9" s="81"/>
      <c r="B9" s="81"/>
      <c r="C9" s="81"/>
      <c r="D9" s="81"/>
      <c r="E9" s="164"/>
      <c r="F9" s="165"/>
      <c r="G9" s="165"/>
      <c r="H9" s="165"/>
      <c r="I9" s="164"/>
      <c r="J9" s="175"/>
      <c r="K9" s="81"/>
      <c r="L9" s="81"/>
      <c r="M9" s="81"/>
      <c r="N9" s="81"/>
      <c r="O9" s="81"/>
      <c r="P9" s="81"/>
      <c r="Q9" s="81"/>
    </row>
    <row r="10" spans="1:17">
      <c r="A10" s="81"/>
      <c r="B10" s="81"/>
      <c r="C10" s="81"/>
      <c r="D10" s="81"/>
      <c r="E10" s="164"/>
      <c r="F10" s="165"/>
      <c r="G10" s="165"/>
      <c r="H10" s="165"/>
      <c r="I10" s="164"/>
      <c r="J10" s="175"/>
      <c r="K10" s="81"/>
      <c r="L10" s="81"/>
      <c r="M10" s="81"/>
      <c r="N10" s="81"/>
      <c r="O10" s="81"/>
      <c r="P10" s="81"/>
      <c r="Q10" s="81"/>
    </row>
    <row r="11" spans="1:17">
      <c r="A11" s="81"/>
      <c r="B11" s="81"/>
      <c r="C11" s="81"/>
      <c r="D11" s="81"/>
      <c r="E11" s="164"/>
      <c r="F11" s="165"/>
      <c r="G11" s="165"/>
      <c r="H11" s="165"/>
      <c r="I11" s="164"/>
      <c r="J11" s="175"/>
      <c r="K11" s="81"/>
      <c r="L11" s="81"/>
      <c r="M11" s="81"/>
      <c r="N11" s="81"/>
      <c r="O11" s="81"/>
      <c r="P11" s="81"/>
      <c r="Q11" s="81"/>
    </row>
  </sheetData>
  <mergeCells count="13">
    <mergeCell ref="A1:Q1"/>
    <mergeCell ref="A2:C2"/>
    <mergeCell ref="F2:H2"/>
    <mergeCell ref="F3:H3"/>
    <mergeCell ref="K3:P3"/>
    <mergeCell ref="A3:A4"/>
    <mergeCell ref="B3:B4"/>
    <mergeCell ref="C3:C4"/>
    <mergeCell ref="D3:D4"/>
    <mergeCell ref="E3:E4"/>
    <mergeCell ref="I3:I4"/>
    <mergeCell ref="J3:J4"/>
    <mergeCell ref="Q3:Q4"/>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I12" sqref="I12"/>
    </sheetView>
  </sheetViews>
  <sheetFormatPr defaultColWidth="9" defaultRowHeight="13.5" outlineLevelCol="7"/>
  <cols>
    <col min="1" max="1" width="12.35" customWidth="1"/>
    <col min="2" max="2" width="12.55" customWidth="1"/>
    <col min="3" max="3" width="16.2666666666667" customWidth="1"/>
    <col min="4" max="5" width="13.6833333333333" customWidth="1"/>
    <col min="6" max="7" width="11.225" customWidth="1"/>
    <col min="8" max="8" width="15.0083333333333" customWidth="1"/>
  </cols>
  <sheetData>
    <row r="1" ht="42.95" customHeight="1" spans="1:8">
      <c r="A1" s="1" t="s">
        <v>236</v>
      </c>
      <c r="B1" s="1"/>
      <c r="C1" s="1"/>
      <c r="D1" s="1"/>
      <c r="E1" s="1"/>
      <c r="F1" s="1"/>
      <c r="G1" s="1"/>
      <c r="H1" s="1"/>
    </row>
    <row r="2" ht="21" customHeight="1" spans="1:8">
      <c r="A2" s="2" t="s">
        <v>184</v>
      </c>
      <c r="B2" s="2"/>
      <c r="C2" s="2"/>
      <c r="D2" s="2"/>
      <c r="E2" s="2"/>
      <c r="F2" s="2"/>
      <c r="G2" s="2"/>
      <c r="H2" s="2"/>
    </row>
    <row r="3" ht="35" customHeight="1" spans="1:8">
      <c r="A3" s="3" t="s">
        <v>7</v>
      </c>
      <c r="B3" s="3"/>
      <c r="C3" s="3" t="s">
        <v>237</v>
      </c>
      <c r="D3" s="3"/>
      <c r="E3" s="3"/>
      <c r="F3" s="3"/>
      <c r="G3" s="3"/>
      <c r="H3" s="3"/>
    </row>
    <row r="4" ht="35" customHeight="1" spans="1:8">
      <c r="A4" s="3" t="s">
        <v>142</v>
      </c>
      <c r="B4" s="3"/>
      <c r="C4" s="4" t="s">
        <v>33</v>
      </c>
      <c r="D4" s="4"/>
      <c r="E4" s="4"/>
      <c r="F4" s="3" t="s">
        <v>143</v>
      </c>
      <c r="G4" s="3"/>
      <c r="H4" s="3" t="s">
        <v>33</v>
      </c>
    </row>
    <row r="5" ht="35" customHeight="1" spans="1:8">
      <c r="A5" s="3" t="s">
        <v>144</v>
      </c>
      <c r="B5" s="3"/>
      <c r="C5" s="4" t="s">
        <v>186</v>
      </c>
      <c r="D5" s="4"/>
      <c r="E5" s="4"/>
      <c r="F5" s="4"/>
      <c r="G5" s="4"/>
      <c r="H5" s="4"/>
    </row>
    <row r="6" ht="35" customHeight="1" spans="1:8">
      <c r="A6" s="3" t="s">
        <v>146</v>
      </c>
      <c r="B6" s="3"/>
      <c r="C6" s="4" t="s">
        <v>187</v>
      </c>
      <c r="D6" s="4"/>
      <c r="E6" s="4"/>
      <c r="F6" s="4"/>
      <c r="G6" s="4"/>
      <c r="H6" s="4"/>
    </row>
    <row r="7" ht="35" customHeight="1" spans="1:8">
      <c r="A7" s="3" t="s">
        <v>148</v>
      </c>
      <c r="B7" s="3"/>
      <c r="C7" s="4" t="s">
        <v>188</v>
      </c>
      <c r="D7" s="4"/>
      <c r="E7" s="4"/>
      <c r="F7" s="4"/>
      <c r="G7" s="4"/>
      <c r="H7" s="4"/>
    </row>
    <row r="8" ht="36" customHeight="1" spans="1:8">
      <c r="A8" s="5" t="s">
        <v>150</v>
      </c>
      <c r="B8" s="6"/>
      <c r="C8" s="3"/>
      <c r="D8" s="3" t="s">
        <v>80</v>
      </c>
      <c r="E8" s="3" t="s">
        <v>81</v>
      </c>
      <c r="F8" s="3" t="s">
        <v>82</v>
      </c>
      <c r="G8" s="5" t="s">
        <v>151</v>
      </c>
      <c r="H8" s="6"/>
    </row>
    <row r="9" ht="36" customHeight="1" spans="1:8">
      <c r="A9" s="7"/>
      <c r="B9" s="8"/>
      <c r="C9" s="3" t="s">
        <v>152</v>
      </c>
      <c r="D9" s="9">
        <v>2658</v>
      </c>
      <c r="E9" s="9">
        <v>2610.14</v>
      </c>
      <c r="F9" s="10">
        <f>E9/D9</f>
        <v>0.981993980436418</v>
      </c>
      <c r="G9" s="9">
        <f>F9*20</f>
        <v>19.6398796087284</v>
      </c>
      <c r="H9" s="9"/>
    </row>
    <row r="10" ht="38" customHeight="1" spans="1:8">
      <c r="A10" s="11" t="s">
        <v>153</v>
      </c>
      <c r="B10" s="3" t="s">
        <v>89</v>
      </c>
      <c r="C10" s="3" t="s">
        <v>90</v>
      </c>
      <c r="D10" s="3" t="s">
        <v>91</v>
      </c>
      <c r="E10" s="3"/>
      <c r="F10" s="3" t="s">
        <v>92</v>
      </c>
      <c r="G10" s="3" t="s">
        <v>93</v>
      </c>
      <c r="H10" s="3" t="s">
        <v>83</v>
      </c>
    </row>
    <row r="11" ht="38" customHeight="1" spans="1:8">
      <c r="A11" s="12"/>
      <c r="B11" s="3" t="s">
        <v>201</v>
      </c>
      <c r="C11" s="3" t="s">
        <v>95</v>
      </c>
      <c r="D11" s="13" t="s">
        <v>190</v>
      </c>
      <c r="E11" s="14"/>
      <c r="F11" s="3" t="s">
        <v>97</v>
      </c>
      <c r="G11" s="3" t="s">
        <v>97</v>
      </c>
      <c r="H11" s="3">
        <v>20</v>
      </c>
    </row>
    <row r="12" ht="22" customHeight="1" spans="1:8">
      <c r="A12" s="12"/>
      <c r="B12" s="3" t="s">
        <v>19</v>
      </c>
      <c r="C12" s="3" t="s">
        <v>99</v>
      </c>
      <c r="D12" s="3" t="s">
        <v>238</v>
      </c>
      <c r="E12" s="3"/>
      <c r="F12" s="3">
        <v>458</v>
      </c>
      <c r="G12" s="3">
        <v>458</v>
      </c>
      <c r="H12" s="3">
        <v>8</v>
      </c>
    </row>
    <row r="13" ht="22" customHeight="1" spans="1:8">
      <c r="A13" s="12"/>
      <c r="B13" s="3"/>
      <c r="C13" s="3" t="s">
        <v>104</v>
      </c>
      <c r="D13" s="56" t="s">
        <v>239</v>
      </c>
      <c r="E13" s="56"/>
      <c r="F13" s="15">
        <v>0</v>
      </c>
      <c r="G13" s="15">
        <v>0</v>
      </c>
      <c r="H13" s="3">
        <v>6</v>
      </c>
    </row>
    <row r="14" ht="22" customHeight="1" spans="1:8">
      <c r="A14" s="12"/>
      <c r="B14" s="3"/>
      <c r="C14" s="3" t="s">
        <v>175</v>
      </c>
      <c r="D14" s="56" t="s">
        <v>240</v>
      </c>
      <c r="E14" s="56"/>
      <c r="F14" s="15" t="s">
        <v>241</v>
      </c>
      <c r="G14" s="15" t="s">
        <v>241</v>
      </c>
      <c r="H14" s="3">
        <v>6</v>
      </c>
    </row>
    <row r="15" ht="41" customHeight="1" spans="1:8">
      <c r="A15" s="12"/>
      <c r="B15" s="11" t="s">
        <v>20</v>
      </c>
      <c r="C15" s="3" t="s">
        <v>194</v>
      </c>
      <c r="D15" s="3" t="s">
        <v>242</v>
      </c>
      <c r="E15" s="3"/>
      <c r="F15" s="3" t="s">
        <v>243</v>
      </c>
      <c r="G15" s="3" t="s">
        <v>243</v>
      </c>
      <c r="H15" s="3">
        <v>26</v>
      </c>
    </row>
    <row r="16" ht="45" customHeight="1" spans="1:8">
      <c r="A16" s="12"/>
      <c r="B16" s="3" t="s">
        <v>21</v>
      </c>
      <c r="C16" s="3" t="s">
        <v>197</v>
      </c>
      <c r="D16" s="3" t="s">
        <v>244</v>
      </c>
      <c r="E16" s="3"/>
      <c r="F16" s="20" t="s">
        <v>113</v>
      </c>
      <c r="G16" s="21">
        <v>0.95</v>
      </c>
      <c r="H16" s="3">
        <v>10</v>
      </c>
    </row>
    <row r="17" ht="30" customHeight="1" spans="1:8">
      <c r="A17" s="3" t="s">
        <v>132</v>
      </c>
      <c r="B17" s="9">
        <f>SUM(H12:H16)+G9+H11</f>
        <v>95.6398796087284</v>
      </c>
      <c r="C17" s="9"/>
      <c r="D17" s="9"/>
      <c r="E17" s="9"/>
      <c r="F17" s="9"/>
      <c r="G17" s="9"/>
      <c r="H17" s="9"/>
    </row>
    <row r="18" ht="68" customHeight="1" spans="1:8">
      <c r="A18" s="3" t="s">
        <v>162</v>
      </c>
      <c r="B18" s="3"/>
      <c r="C18" s="4" t="s">
        <v>245</v>
      </c>
      <c r="D18" s="4"/>
      <c r="E18" s="4"/>
      <c r="F18" s="4"/>
      <c r="G18" s="4"/>
      <c r="H18" s="4"/>
    </row>
    <row r="19" ht="68" customHeight="1" spans="1:8">
      <c r="A19" s="3" t="s">
        <v>164</v>
      </c>
      <c r="B19" s="3"/>
      <c r="C19" s="4" t="s">
        <v>246</v>
      </c>
      <c r="D19" s="4"/>
      <c r="E19" s="4"/>
      <c r="F19" s="4"/>
      <c r="G19" s="4"/>
      <c r="H19" s="4"/>
    </row>
    <row r="20" ht="68" customHeight="1" spans="1:8">
      <c r="A20" s="3" t="s">
        <v>137</v>
      </c>
      <c r="B20" s="3"/>
      <c r="C20" s="3" t="s">
        <v>166</v>
      </c>
      <c r="D20" s="3"/>
      <c r="E20" s="3"/>
      <c r="F20" s="3"/>
      <c r="G20" s="3"/>
      <c r="H20" s="3"/>
    </row>
    <row r="21" ht="115" customHeight="1" spans="1:8">
      <c r="A21" s="18" t="s">
        <v>139</v>
      </c>
      <c r="B21" s="19"/>
      <c r="C21" s="19"/>
      <c r="D21" s="19"/>
      <c r="E21" s="19"/>
      <c r="F21" s="19"/>
      <c r="G21" s="19"/>
      <c r="H21" s="19"/>
    </row>
  </sheetData>
  <mergeCells count="33">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B17:H17"/>
    <mergeCell ref="A18:B18"/>
    <mergeCell ref="C18:H18"/>
    <mergeCell ref="A19:B19"/>
    <mergeCell ref="C19:H19"/>
    <mergeCell ref="A20:B20"/>
    <mergeCell ref="C20:H20"/>
    <mergeCell ref="A21:H21"/>
    <mergeCell ref="A10:A16"/>
    <mergeCell ref="B12:B14"/>
    <mergeCell ref="A8:B9"/>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workbookViewId="0">
      <selection activeCell="J14" sqref="J14"/>
    </sheetView>
  </sheetViews>
  <sheetFormatPr defaultColWidth="9" defaultRowHeight="13.5" outlineLevelCol="7"/>
  <cols>
    <col min="1" max="1" width="12.35" customWidth="1"/>
    <col min="2" max="2" width="12.55" customWidth="1"/>
    <col min="3" max="3" width="16.2666666666667" customWidth="1"/>
    <col min="4" max="5" width="13.6833333333333" customWidth="1"/>
    <col min="6" max="7" width="11.225" customWidth="1"/>
    <col min="8" max="8" width="15.0083333333333" customWidth="1"/>
  </cols>
  <sheetData>
    <row r="1" ht="42.95" customHeight="1" spans="1:8">
      <c r="A1" s="1" t="s">
        <v>247</v>
      </c>
      <c r="B1" s="1"/>
      <c r="C1" s="1"/>
      <c r="D1" s="1"/>
      <c r="E1" s="1"/>
      <c r="F1" s="1"/>
      <c r="G1" s="1"/>
      <c r="H1" s="1"/>
    </row>
    <row r="2" ht="21" customHeight="1" spans="1:8">
      <c r="A2" s="2" t="s">
        <v>184</v>
      </c>
      <c r="B2" s="2"/>
      <c r="C2" s="2"/>
      <c r="D2" s="2"/>
      <c r="E2" s="2"/>
      <c r="F2" s="2"/>
      <c r="G2" s="2"/>
      <c r="H2" s="2"/>
    </row>
    <row r="3" ht="35" customHeight="1" spans="1:8">
      <c r="A3" s="3" t="s">
        <v>7</v>
      </c>
      <c r="B3" s="3"/>
      <c r="C3" s="3" t="s">
        <v>248</v>
      </c>
      <c r="D3" s="3"/>
      <c r="E3" s="3"/>
      <c r="F3" s="3"/>
      <c r="G3" s="3"/>
      <c r="H3" s="3"/>
    </row>
    <row r="4" ht="35" customHeight="1" spans="1:8">
      <c r="A4" s="3" t="s">
        <v>142</v>
      </c>
      <c r="B4" s="3"/>
      <c r="C4" s="4" t="s">
        <v>33</v>
      </c>
      <c r="D4" s="4"/>
      <c r="E4" s="4"/>
      <c r="F4" s="3" t="s">
        <v>143</v>
      </c>
      <c r="G4" s="3"/>
      <c r="H4" s="3" t="s">
        <v>33</v>
      </c>
    </row>
    <row r="5" ht="35" customHeight="1" spans="1:8">
      <c r="A5" s="3" t="s">
        <v>144</v>
      </c>
      <c r="B5" s="3"/>
      <c r="C5" s="4" t="s">
        <v>186</v>
      </c>
      <c r="D5" s="4"/>
      <c r="E5" s="4"/>
      <c r="F5" s="4"/>
      <c r="G5" s="4"/>
      <c r="H5" s="4"/>
    </row>
    <row r="6" ht="35" customHeight="1" spans="1:8">
      <c r="A6" s="3" t="s">
        <v>146</v>
      </c>
      <c r="B6" s="3"/>
      <c r="C6" s="4" t="s">
        <v>187</v>
      </c>
      <c r="D6" s="4"/>
      <c r="E6" s="4"/>
      <c r="F6" s="4"/>
      <c r="G6" s="4"/>
      <c r="H6" s="4"/>
    </row>
    <row r="7" ht="35" customHeight="1" spans="1:8">
      <c r="A7" s="3" t="s">
        <v>148</v>
      </c>
      <c r="B7" s="3"/>
      <c r="C7" s="4" t="s">
        <v>188</v>
      </c>
      <c r="D7" s="4"/>
      <c r="E7" s="4"/>
      <c r="F7" s="4"/>
      <c r="G7" s="4"/>
      <c r="H7" s="4"/>
    </row>
    <row r="8" ht="36" customHeight="1" spans="1:8">
      <c r="A8" s="5" t="s">
        <v>150</v>
      </c>
      <c r="B8" s="6"/>
      <c r="C8" s="3"/>
      <c r="D8" s="3" t="s">
        <v>80</v>
      </c>
      <c r="E8" s="3" t="s">
        <v>81</v>
      </c>
      <c r="F8" s="3" t="s">
        <v>82</v>
      </c>
      <c r="G8" s="5" t="s">
        <v>151</v>
      </c>
      <c r="H8" s="6"/>
    </row>
    <row r="9" ht="36" customHeight="1" spans="1:8">
      <c r="A9" s="7"/>
      <c r="B9" s="8"/>
      <c r="C9" s="3" t="s">
        <v>152</v>
      </c>
      <c r="D9" s="9">
        <v>4649.4</v>
      </c>
      <c r="E9" s="9">
        <v>4480.42</v>
      </c>
      <c r="F9" s="10">
        <f>E9/D9</f>
        <v>0.963655525444143</v>
      </c>
      <c r="G9" s="9">
        <f>F9*20</f>
        <v>19.2731105088829</v>
      </c>
      <c r="H9" s="9"/>
    </row>
    <row r="10" ht="38" customHeight="1" spans="1:8">
      <c r="A10" s="11" t="s">
        <v>153</v>
      </c>
      <c r="B10" s="3" t="s">
        <v>89</v>
      </c>
      <c r="C10" s="3" t="s">
        <v>90</v>
      </c>
      <c r="D10" s="3" t="s">
        <v>91</v>
      </c>
      <c r="E10" s="3"/>
      <c r="F10" s="3" t="s">
        <v>92</v>
      </c>
      <c r="G10" s="3" t="s">
        <v>93</v>
      </c>
      <c r="H10" s="3" t="s">
        <v>83</v>
      </c>
    </row>
    <row r="11" ht="38" customHeight="1" spans="1:8">
      <c r="A11" s="12"/>
      <c r="B11" s="3" t="s">
        <v>249</v>
      </c>
      <c r="C11" s="3" t="s">
        <v>250</v>
      </c>
      <c r="D11" s="13" t="s">
        <v>251</v>
      </c>
      <c r="E11" s="14"/>
      <c r="F11" s="3" t="s">
        <v>252</v>
      </c>
      <c r="G11" s="3" t="s">
        <v>252</v>
      </c>
      <c r="H11" s="3">
        <v>20</v>
      </c>
    </row>
    <row r="12" ht="22" customHeight="1" spans="1:8">
      <c r="A12" s="12"/>
      <c r="B12" s="3" t="s">
        <v>19</v>
      </c>
      <c r="C12" s="3" t="s">
        <v>99</v>
      </c>
      <c r="D12" s="3" t="s">
        <v>253</v>
      </c>
      <c r="E12" s="3"/>
      <c r="F12" s="3">
        <v>6322</v>
      </c>
      <c r="G12" s="3">
        <v>6322</v>
      </c>
      <c r="H12" s="3">
        <v>10</v>
      </c>
    </row>
    <row r="13" ht="22" customHeight="1" spans="1:8">
      <c r="A13" s="12"/>
      <c r="B13" s="3"/>
      <c r="C13" s="3" t="s">
        <v>104</v>
      </c>
      <c r="D13" s="3" t="s">
        <v>254</v>
      </c>
      <c r="E13" s="3"/>
      <c r="F13" s="98">
        <v>1</v>
      </c>
      <c r="G13" s="98">
        <v>1</v>
      </c>
      <c r="H13" s="3">
        <v>10</v>
      </c>
    </row>
    <row r="14" ht="41" customHeight="1" spans="1:8">
      <c r="A14" s="12"/>
      <c r="B14" s="11" t="s">
        <v>20</v>
      </c>
      <c r="C14" s="3" t="s">
        <v>194</v>
      </c>
      <c r="D14" s="3" t="s">
        <v>255</v>
      </c>
      <c r="E14" s="3"/>
      <c r="F14" s="3" t="s">
        <v>220</v>
      </c>
      <c r="G14" s="3" t="s">
        <v>220</v>
      </c>
      <c r="H14" s="3">
        <v>26</v>
      </c>
    </row>
    <row r="15" ht="39" customHeight="1" spans="1:8">
      <c r="A15" s="12"/>
      <c r="B15" s="3" t="s">
        <v>21</v>
      </c>
      <c r="C15" s="3" t="s">
        <v>197</v>
      </c>
      <c r="D15" s="3" t="s">
        <v>198</v>
      </c>
      <c r="E15" s="3"/>
      <c r="F15" s="20" t="s">
        <v>113</v>
      </c>
      <c r="G15" s="99">
        <v>0.95</v>
      </c>
      <c r="H15" s="3">
        <v>10</v>
      </c>
    </row>
    <row r="16" ht="30" customHeight="1" spans="1:8">
      <c r="A16" s="3" t="s">
        <v>132</v>
      </c>
      <c r="B16" s="9">
        <f>SUM(H12:H15)+G9+H11</f>
        <v>95.2731105088829</v>
      </c>
      <c r="C16" s="9"/>
      <c r="D16" s="9"/>
      <c r="E16" s="9"/>
      <c r="F16" s="9"/>
      <c r="G16" s="9"/>
      <c r="H16" s="9"/>
    </row>
    <row r="17" ht="68" customHeight="1" spans="1:8">
      <c r="A17" s="3" t="s">
        <v>162</v>
      </c>
      <c r="B17" s="3"/>
      <c r="C17" s="4"/>
      <c r="D17" s="4"/>
      <c r="E17" s="4"/>
      <c r="F17" s="4"/>
      <c r="G17" s="4"/>
      <c r="H17" s="4"/>
    </row>
    <row r="18" ht="68" customHeight="1" spans="1:8">
      <c r="A18" s="3" t="s">
        <v>164</v>
      </c>
      <c r="B18" s="3"/>
      <c r="C18" s="4"/>
      <c r="D18" s="4"/>
      <c r="E18" s="4"/>
      <c r="F18" s="4"/>
      <c r="G18" s="4"/>
      <c r="H18" s="4"/>
    </row>
    <row r="19" ht="68" customHeight="1" spans="1:8">
      <c r="A19" s="3" t="s">
        <v>137</v>
      </c>
      <c r="B19" s="3"/>
      <c r="C19" s="3" t="s">
        <v>166</v>
      </c>
      <c r="D19" s="3"/>
      <c r="E19" s="3"/>
      <c r="F19" s="3"/>
      <c r="G19" s="3"/>
      <c r="H19" s="3"/>
    </row>
    <row r="20" ht="111" customHeight="1" spans="1:8">
      <c r="A20" s="18" t="s">
        <v>139</v>
      </c>
      <c r="B20" s="19"/>
      <c r="C20" s="19"/>
      <c r="D20" s="19"/>
      <c r="E20" s="19"/>
      <c r="F20" s="19"/>
      <c r="G20" s="19"/>
      <c r="H20" s="19"/>
    </row>
  </sheetData>
  <mergeCells count="32">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B16:H16"/>
    <mergeCell ref="A17:B17"/>
    <mergeCell ref="C17:H17"/>
    <mergeCell ref="A18:B18"/>
    <mergeCell ref="C18:H18"/>
    <mergeCell ref="A19:B19"/>
    <mergeCell ref="C19:H19"/>
    <mergeCell ref="A20:H20"/>
    <mergeCell ref="A10:A15"/>
    <mergeCell ref="B12:B13"/>
    <mergeCell ref="A8:B9"/>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workbookViewId="0">
      <selection activeCell="J9" sqref="J9"/>
    </sheetView>
  </sheetViews>
  <sheetFormatPr defaultColWidth="9" defaultRowHeight="13.5" outlineLevelCol="7"/>
  <cols>
    <col min="1" max="1" width="12.35" customWidth="1"/>
    <col min="2" max="2" width="12.55" customWidth="1"/>
    <col min="3" max="3" width="16.2666666666667" customWidth="1"/>
    <col min="4" max="5" width="13.6833333333333" customWidth="1"/>
    <col min="6" max="7" width="11.225" customWidth="1"/>
    <col min="8" max="8" width="15.0083333333333" customWidth="1"/>
  </cols>
  <sheetData>
    <row r="1" ht="42.95" customHeight="1" spans="1:8">
      <c r="A1" s="1" t="s">
        <v>256</v>
      </c>
      <c r="B1" s="1"/>
      <c r="C1" s="1"/>
      <c r="D1" s="1"/>
      <c r="E1" s="1"/>
      <c r="F1" s="1"/>
      <c r="G1" s="1"/>
      <c r="H1" s="1"/>
    </row>
    <row r="2" ht="21" customHeight="1" spans="1:8">
      <c r="A2" s="2" t="s">
        <v>184</v>
      </c>
      <c r="B2" s="2"/>
      <c r="C2" s="2"/>
      <c r="D2" s="2"/>
      <c r="E2" s="2"/>
      <c r="F2" s="2"/>
      <c r="G2" s="2"/>
      <c r="H2" s="2"/>
    </row>
    <row r="3" ht="35" customHeight="1" spans="1:8">
      <c r="A3" s="3" t="s">
        <v>7</v>
      </c>
      <c r="B3" s="3"/>
      <c r="C3" s="3" t="s">
        <v>257</v>
      </c>
      <c r="D3" s="3"/>
      <c r="E3" s="3"/>
      <c r="F3" s="3"/>
      <c r="G3" s="3"/>
      <c r="H3" s="3"/>
    </row>
    <row r="4" ht="35" customHeight="1" spans="1:8">
      <c r="A4" s="3" t="s">
        <v>142</v>
      </c>
      <c r="B4" s="3"/>
      <c r="C4" s="4" t="s">
        <v>33</v>
      </c>
      <c r="D4" s="4"/>
      <c r="E4" s="4"/>
      <c r="F4" s="3" t="s">
        <v>143</v>
      </c>
      <c r="G4" s="3"/>
      <c r="H4" s="3" t="s">
        <v>258</v>
      </c>
    </row>
    <row r="5" ht="35" customHeight="1" spans="1:8">
      <c r="A5" s="3" t="s">
        <v>144</v>
      </c>
      <c r="B5" s="3"/>
      <c r="C5" s="4" t="s">
        <v>186</v>
      </c>
      <c r="D5" s="4"/>
      <c r="E5" s="4"/>
      <c r="F5" s="4"/>
      <c r="G5" s="4"/>
      <c r="H5" s="4"/>
    </row>
    <row r="6" ht="35" customHeight="1" spans="1:8">
      <c r="A6" s="3" t="s">
        <v>146</v>
      </c>
      <c r="B6" s="3"/>
      <c r="C6" s="4" t="s">
        <v>187</v>
      </c>
      <c r="D6" s="4"/>
      <c r="E6" s="4"/>
      <c r="F6" s="4"/>
      <c r="G6" s="4"/>
      <c r="H6" s="4"/>
    </row>
    <row r="7" ht="35" customHeight="1" spans="1:8">
      <c r="A7" s="3" t="s">
        <v>148</v>
      </c>
      <c r="B7" s="3"/>
      <c r="C7" s="4" t="s">
        <v>188</v>
      </c>
      <c r="D7" s="4"/>
      <c r="E7" s="4"/>
      <c r="F7" s="4"/>
      <c r="G7" s="4"/>
      <c r="H7" s="4"/>
    </row>
    <row r="8" ht="36" customHeight="1" spans="1:8">
      <c r="A8" s="5" t="s">
        <v>150</v>
      </c>
      <c r="B8" s="6"/>
      <c r="C8" s="3"/>
      <c r="D8" s="3" t="s">
        <v>80</v>
      </c>
      <c r="E8" s="3" t="s">
        <v>81</v>
      </c>
      <c r="F8" s="3" t="s">
        <v>82</v>
      </c>
      <c r="G8" s="5" t="s">
        <v>151</v>
      </c>
      <c r="H8" s="6"/>
    </row>
    <row r="9" ht="36" customHeight="1" spans="1:8">
      <c r="A9" s="7"/>
      <c r="B9" s="8"/>
      <c r="C9" s="3" t="s">
        <v>152</v>
      </c>
      <c r="D9" s="9">
        <v>1380</v>
      </c>
      <c r="E9" s="9">
        <v>939.44</v>
      </c>
      <c r="F9" s="10">
        <f>E9/D9</f>
        <v>0.680753623188406</v>
      </c>
      <c r="G9" s="9">
        <f>F9*20</f>
        <v>13.6150724637681</v>
      </c>
      <c r="H9" s="9"/>
    </row>
    <row r="10" ht="38" customHeight="1" spans="1:8">
      <c r="A10" s="11" t="s">
        <v>153</v>
      </c>
      <c r="B10" s="3" t="s">
        <v>89</v>
      </c>
      <c r="C10" s="3" t="s">
        <v>90</v>
      </c>
      <c r="D10" s="3" t="s">
        <v>91</v>
      </c>
      <c r="E10" s="3"/>
      <c r="F10" s="3" t="s">
        <v>92</v>
      </c>
      <c r="G10" s="3" t="s">
        <v>93</v>
      </c>
      <c r="H10" s="3" t="s">
        <v>83</v>
      </c>
    </row>
    <row r="11" ht="27" customHeight="1" spans="1:8">
      <c r="A11" s="12"/>
      <c r="B11" s="3" t="s">
        <v>259</v>
      </c>
      <c r="C11" s="3" t="s">
        <v>95</v>
      </c>
      <c r="D11" s="13" t="s">
        <v>260</v>
      </c>
      <c r="E11" s="14"/>
      <c r="F11" s="3" t="s">
        <v>261</v>
      </c>
      <c r="G11" s="3" t="s">
        <v>262</v>
      </c>
      <c r="H11" s="3">
        <v>15.45</v>
      </c>
    </row>
    <row r="12" ht="22" customHeight="1" spans="1:8">
      <c r="A12" s="12"/>
      <c r="B12" s="3" t="s">
        <v>19</v>
      </c>
      <c r="C12" s="3" t="s">
        <v>99</v>
      </c>
      <c r="D12" s="3" t="s">
        <v>263</v>
      </c>
      <c r="E12" s="3"/>
      <c r="F12" s="3" t="s">
        <v>264</v>
      </c>
      <c r="G12" s="3" t="s">
        <v>264</v>
      </c>
      <c r="H12" s="3">
        <v>5</v>
      </c>
    </row>
    <row r="13" ht="22" customHeight="1" spans="1:8">
      <c r="A13" s="12"/>
      <c r="B13" s="3"/>
      <c r="C13" s="3" t="s">
        <v>99</v>
      </c>
      <c r="D13" s="13" t="s">
        <v>265</v>
      </c>
      <c r="E13" s="14"/>
      <c r="F13" s="3" t="s">
        <v>266</v>
      </c>
      <c r="G13" s="3" t="s">
        <v>266</v>
      </c>
      <c r="H13" s="3">
        <v>5</v>
      </c>
    </row>
    <row r="14" ht="22" customHeight="1" spans="1:8">
      <c r="A14" s="12"/>
      <c r="B14" s="3"/>
      <c r="C14" s="3" t="s">
        <v>104</v>
      </c>
      <c r="D14" s="13" t="s">
        <v>267</v>
      </c>
      <c r="E14" s="14"/>
      <c r="F14" s="51" t="s">
        <v>113</v>
      </c>
      <c r="G14" s="51">
        <v>0.9</v>
      </c>
      <c r="H14" s="3">
        <v>5</v>
      </c>
    </row>
    <row r="15" ht="22" customHeight="1" spans="1:8">
      <c r="A15" s="12"/>
      <c r="B15" s="3"/>
      <c r="C15" s="3" t="s">
        <v>175</v>
      </c>
      <c r="D15" s="3" t="s">
        <v>268</v>
      </c>
      <c r="E15" s="3"/>
      <c r="F15" s="96" t="s">
        <v>269</v>
      </c>
      <c r="G15" s="96" t="s">
        <v>269</v>
      </c>
      <c r="H15" s="3">
        <v>5</v>
      </c>
    </row>
    <row r="16" ht="41" customHeight="1" spans="1:8">
      <c r="A16" s="12"/>
      <c r="B16" s="11" t="s">
        <v>20</v>
      </c>
      <c r="C16" s="3" t="s">
        <v>194</v>
      </c>
      <c r="D16" s="3" t="s">
        <v>270</v>
      </c>
      <c r="E16" s="3"/>
      <c r="F16" s="3" t="s">
        <v>271</v>
      </c>
      <c r="G16" s="3" t="s">
        <v>271</v>
      </c>
      <c r="H16" s="3">
        <v>30</v>
      </c>
    </row>
    <row r="17" ht="39" customHeight="1" spans="1:8">
      <c r="A17" s="12"/>
      <c r="B17" s="3" t="s">
        <v>21</v>
      </c>
      <c r="C17" s="3" t="s">
        <v>197</v>
      </c>
      <c r="D17" s="3" t="s">
        <v>198</v>
      </c>
      <c r="E17" s="3"/>
      <c r="F17" s="20" t="s">
        <v>113</v>
      </c>
      <c r="G17" s="97">
        <v>0.95</v>
      </c>
      <c r="H17" s="3">
        <v>10</v>
      </c>
    </row>
    <row r="18" ht="30" customHeight="1" spans="1:8">
      <c r="A18" s="3" t="s">
        <v>132</v>
      </c>
      <c r="B18" s="9">
        <f>SUM(H12:H17)+G9+H11</f>
        <v>89.0650724637681</v>
      </c>
      <c r="C18" s="9"/>
      <c r="D18" s="9"/>
      <c r="E18" s="9"/>
      <c r="F18" s="9"/>
      <c r="G18" s="9"/>
      <c r="H18" s="9"/>
    </row>
    <row r="19" ht="68" customHeight="1" spans="1:8">
      <c r="A19" s="3" t="s">
        <v>162</v>
      </c>
      <c r="B19" s="3"/>
      <c r="C19" s="4" t="s">
        <v>134</v>
      </c>
      <c r="D19" s="4"/>
      <c r="E19" s="4"/>
      <c r="F19" s="4"/>
      <c r="G19" s="4"/>
      <c r="H19" s="4"/>
    </row>
    <row r="20" ht="68" customHeight="1" spans="1:8">
      <c r="A20" s="3" t="s">
        <v>164</v>
      </c>
      <c r="B20" s="3"/>
      <c r="C20" s="4" t="s">
        <v>199</v>
      </c>
      <c r="D20" s="4"/>
      <c r="E20" s="4"/>
      <c r="F20" s="4"/>
      <c r="G20" s="4"/>
      <c r="H20" s="4"/>
    </row>
    <row r="21" ht="68" customHeight="1" spans="1:8">
      <c r="A21" s="3" t="s">
        <v>137</v>
      </c>
      <c r="B21" s="3"/>
      <c r="C21" s="3" t="s">
        <v>166</v>
      </c>
      <c r="D21" s="3"/>
      <c r="E21" s="3"/>
      <c r="F21" s="3"/>
      <c r="G21" s="3"/>
      <c r="H21" s="3"/>
    </row>
    <row r="22" ht="114" customHeight="1" spans="1:8">
      <c r="A22" s="18" t="s">
        <v>139</v>
      </c>
      <c r="B22" s="19"/>
      <c r="C22" s="19"/>
      <c r="D22" s="19"/>
      <c r="E22" s="19"/>
      <c r="F22" s="19"/>
      <c r="G22" s="19"/>
      <c r="H22" s="19"/>
    </row>
  </sheetData>
  <mergeCells count="34">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D17:E17"/>
    <mergeCell ref="B18:H18"/>
    <mergeCell ref="A19:B19"/>
    <mergeCell ref="C19:H19"/>
    <mergeCell ref="A20:B20"/>
    <mergeCell ref="C20:H20"/>
    <mergeCell ref="A21:B21"/>
    <mergeCell ref="C21:H21"/>
    <mergeCell ref="A22:H22"/>
    <mergeCell ref="A10:A17"/>
    <mergeCell ref="B12:B15"/>
    <mergeCell ref="A8:B9"/>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I7" sqref="I7"/>
    </sheetView>
  </sheetViews>
  <sheetFormatPr defaultColWidth="9" defaultRowHeight="13.5" outlineLevelCol="7"/>
  <cols>
    <col min="1" max="1" width="12.35" customWidth="1"/>
    <col min="2" max="2" width="12.55" customWidth="1"/>
    <col min="3" max="3" width="16.2666666666667" customWidth="1"/>
    <col min="4" max="5" width="13.6833333333333" customWidth="1"/>
    <col min="6" max="7" width="11.225" customWidth="1"/>
    <col min="8" max="8" width="15.0083333333333" customWidth="1"/>
  </cols>
  <sheetData>
    <row r="1" ht="42.95" customHeight="1" spans="1:8">
      <c r="A1" s="82" t="s">
        <v>272</v>
      </c>
      <c r="B1" s="82"/>
      <c r="C1" s="82"/>
      <c r="D1" s="82"/>
      <c r="E1" s="82"/>
      <c r="F1" s="82"/>
      <c r="G1" s="82"/>
      <c r="H1" s="82"/>
    </row>
    <row r="2" ht="21" customHeight="1" spans="1:8">
      <c r="A2" s="2" t="s">
        <v>184</v>
      </c>
      <c r="B2" s="2"/>
      <c r="C2" s="2"/>
      <c r="D2" s="2"/>
      <c r="E2" s="2"/>
      <c r="F2" s="2"/>
      <c r="G2" s="2"/>
      <c r="H2" s="2"/>
    </row>
    <row r="3" ht="30" customHeight="1" spans="1:8">
      <c r="A3" s="3" t="s">
        <v>7</v>
      </c>
      <c r="B3" s="3"/>
      <c r="C3" s="3" t="s">
        <v>273</v>
      </c>
      <c r="D3" s="3"/>
      <c r="E3" s="3"/>
      <c r="F3" s="3"/>
      <c r="G3" s="3"/>
      <c r="H3" s="3"/>
    </row>
    <row r="4" ht="30" customHeight="1" spans="1:8">
      <c r="A4" s="3" t="s">
        <v>142</v>
      </c>
      <c r="B4" s="3"/>
      <c r="C4" s="4" t="s">
        <v>33</v>
      </c>
      <c r="D4" s="4"/>
      <c r="E4" s="4"/>
      <c r="F4" s="3" t="s">
        <v>143</v>
      </c>
      <c r="G4" s="3"/>
      <c r="H4" s="3" t="s">
        <v>33</v>
      </c>
    </row>
    <row r="5" ht="30" customHeight="1" spans="1:8">
      <c r="A5" s="3" t="s">
        <v>144</v>
      </c>
      <c r="B5" s="3"/>
      <c r="C5" s="4" t="s">
        <v>274</v>
      </c>
      <c r="D5" s="4"/>
      <c r="E5" s="4"/>
      <c r="F5" s="4"/>
      <c r="G5" s="4"/>
      <c r="H5" s="4"/>
    </row>
    <row r="6" ht="30" customHeight="1" spans="1:8">
      <c r="A6" s="3" t="s">
        <v>146</v>
      </c>
      <c r="B6" s="3"/>
      <c r="C6" s="4" t="s">
        <v>275</v>
      </c>
      <c r="D6" s="4"/>
      <c r="E6" s="4"/>
      <c r="F6" s="4"/>
      <c r="G6" s="4"/>
      <c r="H6" s="4"/>
    </row>
    <row r="7" ht="30" customHeight="1" spans="1:8">
      <c r="A7" s="3" t="s">
        <v>148</v>
      </c>
      <c r="B7" s="3"/>
      <c r="C7" s="4" t="s">
        <v>276</v>
      </c>
      <c r="D7" s="4"/>
      <c r="E7" s="4"/>
      <c r="F7" s="4"/>
      <c r="G7" s="4"/>
      <c r="H7" s="4"/>
    </row>
    <row r="8" ht="36" customHeight="1" spans="1:8">
      <c r="A8" s="5" t="s">
        <v>150</v>
      </c>
      <c r="B8" s="6"/>
      <c r="C8" s="3"/>
      <c r="D8" s="3" t="s">
        <v>80</v>
      </c>
      <c r="E8" s="3" t="s">
        <v>81</v>
      </c>
      <c r="F8" s="3" t="s">
        <v>82</v>
      </c>
      <c r="G8" s="5" t="s">
        <v>151</v>
      </c>
      <c r="H8" s="6"/>
    </row>
    <row r="9" ht="36" customHeight="1" spans="1:8">
      <c r="A9" s="7"/>
      <c r="B9" s="8"/>
      <c r="C9" s="3" t="s">
        <v>152</v>
      </c>
      <c r="D9" s="9">
        <v>3874.78</v>
      </c>
      <c r="E9" s="9">
        <v>2989.59</v>
      </c>
      <c r="F9" s="10">
        <f>E9/D9</f>
        <v>0.771550900954377</v>
      </c>
      <c r="G9" s="9">
        <f>F9*20</f>
        <v>15.4310180190875</v>
      </c>
      <c r="H9" s="9"/>
    </row>
    <row r="10" ht="38" customHeight="1" spans="1:8">
      <c r="A10" s="11" t="s">
        <v>153</v>
      </c>
      <c r="B10" s="3" t="s">
        <v>89</v>
      </c>
      <c r="C10" s="3" t="s">
        <v>90</v>
      </c>
      <c r="D10" s="3" t="s">
        <v>91</v>
      </c>
      <c r="E10" s="3"/>
      <c r="F10" s="3" t="s">
        <v>92</v>
      </c>
      <c r="G10" s="3" t="s">
        <v>93</v>
      </c>
      <c r="H10" s="3" t="s">
        <v>83</v>
      </c>
    </row>
    <row r="11" ht="38" customHeight="1" spans="1:8">
      <c r="A11" s="12"/>
      <c r="B11" s="3" t="s">
        <v>30</v>
      </c>
      <c r="C11" s="3" t="s">
        <v>250</v>
      </c>
      <c r="D11" s="13" t="s">
        <v>190</v>
      </c>
      <c r="E11" s="14"/>
      <c r="F11" s="3" t="s">
        <v>97</v>
      </c>
      <c r="G11" s="3" t="s">
        <v>97</v>
      </c>
      <c r="H11" s="3">
        <v>20</v>
      </c>
    </row>
    <row r="12" ht="22" customHeight="1" spans="1:8">
      <c r="A12" s="12"/>
      <c r="B12" s="3" t="s">
        <v>19</v>
      </c>
      <c r="C12" s="15" t="s">
        <v>277</v>
      </c>
      <c r="D12" s="3" t="s">
        <v>278</v>
      </c>
      <c r="E12" s="3"/>
      <c r="F12" s="3">
        <v>12</v>
      </c>
      <c r="G12" s="3">
        <v>12</v>
      </c>
      <c r="H12" s="3">
        <v>8</v>
      </c>
    </row>
    <row r="13" ht="57" customHeight="1" spans="1:8">
      <c r="A13" s="12"/>
      <c r="B13" s="3"/>
      <c r="C13" s="15" t="s">
        <v>104</v>
      </c>
      <c r="D13" s="3" t="s">
        <v>279</v>
      </c>
      <c r="E13" s="3"/>
      <c r="F13" s="3" t="s">
        <v>280</v>
      </c>
      <c r="G13" s="3" t="s">
        <v>280</v>
      </c>
      <c r="H13" s="3">
        <v>6</v>
      </c>
    </row>
    <row r="14" ht="22" customHeight="1" spans="1:8">
      <c r="A14" s="12"/>
      <c r="B14" s="3"/>
      <c r="C14" s="15" t="s">
        <v>281</v>
      </c>
      <c r="D14" s="3" t="s">
        <v>282</v>
      </c>
      <c r="E14" s="3"/>
      <c r="F14" s="3" t="s">
        <v>232</v>
      </c>
      <c r="G14" s="3" t="s">
        <v>232</v>
      </c>
      <c r="H14" s="3">
        <v>6</v>
      </c>
    </row>
    <row r="15" ht="31" customHeight="1" spans="1:8">
      <c r="A15" s="12"/>
      <c r="B15" s="11" t="s">
        <v>20</v>
      </c>
      <c r="C15" s="3" t="s">
        <v>194</v>
      </c>
      <c r="D15" s="3" t="s">
        <v>283</v>
      </c>
      <c r="E15" s="3"/>
      <c r="F15" s="3" t="s">
        <v>284</v>
      </c>
      <c r="G15" s="3" t="s">
        <v>284</v>
      </c>
      <c r="H15" s="3">
        <v>28</v>
      </c>
    </row>
    <row r="16" ht="39" customHeight="1" spans="1:8">
      <c r="A16" s="12"/>
      <c r="B16" s="3" t="s">
        <v>21</v>
      </c>
      <c r="C16" s="3" t="s">
        <v>197</v>
      </c>
      <c r="D16" s="3" t="s">
        <v>285</v>
      </c>
      <c r="E16" s="3"/>
      <c r="F16" s="85" t="s">
        <v>286</v>
      </c>
      <c r="G16" s="16">
        <v>0.95</v>
      </c>
      <c r="H16" s="3">
        <v>10</v>
      </c>
    </row>
    <row r="17" ht="25" customHeight="1" spans="1:8">
      <c r="A17" s="3" t="s">
        <v>132</v>
      </c>
      <c r="B17" s="9">
        <f>SUM(H12:H16)+G9+H11</f>
        <v>93.4310180190875</v>
      </c>
      <c r="C17" s="9"/>
      <c r="D17" s="9"/>
      <c r="E17" s="9"/>
      <c r="F17" s="9"/>
      <c r="G17" s="9"/>
      <c r="H17" s="9"/>
    </row>
    <row r="18" ht="101" customHeight="1" spans="1:8">
      <c r="A18" s="3" t="s">
        <v>162</v>
      </c>
      <c r="B18" s="3"/>
      <c r="C18" s="4" t="s">
        <v>287</v>
      </c>
      <c r="D18" s="4"/>
      <c r="E18" s="4"/>
      <c r="F18" s="4"/>
      <c r="G18" s="4"/>
      <c r="H18" s="4"/>
    </row>
    <row r="19" ht="68" customHeight="1" spans="1:8">
      <c r="A19" s="3" t="s">
        <v>164</v>
      </c>
      <c r="B19" s="3"/>
      <c r="C19" s="4" t="s">
        <v>288</v>
      </c>
      <c r="D19" s="4"/>
      <c r="E19" s="4"/>
      <c r="F19" s="4"/>
      <c r="G19" s="4"/>
      <c r="H19" s="4"/>
    </row>
    <row r="20" ht="55" customHeight="1" spans="1:8">
      <c r="A20" s="3" t="s">
        <v>137</v>
      </c>
      <c r="B20" s="3"/>
      <c r="C20" s="3" t="s">
        <v>166</v>
      </c>
      <c r="D20" s="3"/>
      <c r="E20" s="3"/>
      <c r="F20" s="3"/>
      <c r="G20" s="3"/>
      <c r="H20" s="3"/>
    </row>
    <row r="21" ht="108" customHeight="1" spans="1:8">
      <c r="A21" s="18" t="s">
        <v>139</v>
      </c>
      <c r="B21" s="19"/>
      <c r="C21" s="19"/>
      <c r="D21" s="19"/>
      <c r="E21" s="19"/>
      <c r="F21" s="19"/>
      <c r="G21" s="19"/>
      <c r="H21" s="19"/>
    </row>
  </sheetData>
  <mergeCells count="33">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B17:H17"/>
    <mergeCell ref="A18:B18"/>
    <mergeCell ref="C18:H18"/>
    <mergeCell ref="A19:B19"/>
    <mergeCell ref="C19:H19"/>
    <mergeCell ref="A20:B20"/>
    <mergeCell ref="C20:H20"/>
    <mergeCell ref="A21:H21"/>
    <mergeCell ref="A10:A16"/>
    <mergeCell ref="B12:B14"/>
    <mergeCell ref="A8:B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workbookViewId="0">
      <selection activeCell="M18" sqref="M18"/>
    </sheetView>
  </sheetViews>
  <sheetFormatPr defaultColWidth="9" defaultRowHeight="13.5" outlineLevelCol="7"/>
  <cols>
    <col min="2" max="2" width="11.75" customWidth="1"/>
    <col min="3" max="3" width="15.25" customWidth="1"/>
    <col min="4" max="4" width="8.55833333333333" customWidth="1"/>
    <col min="5" max="5" width="10.5583333333333" customWidth="1"/>
    <col min="6" max="6" width="12.225" customWidth="1"/>
    <col min="7" max="7" width="11" customWidth="1"/>
    <col min="8" max="8" width="10.1083333333333" customWidth="1"/>
  </cols>
  <sheetData>
    <row r="1" s="90" customFormat="1" ht="57.95" customHeight="1" spans="1:8">
      <c r="A1" s="80" t="s">
        <v>289</v>
      </c>
      <c r="B1" s="80"/>
      <c r="C1" s="80"/>
      <c r="D1" s="80"/>
      <c r="E1" s="80"/>
      <c r="F1" s="80"/>
      <c r="G1" s="80"/>
      <c r="H1" s="80"/>
    </row>
    <row r="2" ht="21" customHeight="1" spans="1:8">
      <c r="A2" s="2" t="s">
        <v>290</v>
      </c>
      <c r="B2" s="2"/>
      <c r="C2" s="2"/>
      <c r="D2" s="2"/>
      <c r="E2" s="2"/>
      <c r="F2" s="2"/>
      <c r="G2" s="2"/>
      <c r="H2" s="2"/>
    </row>
    <row r="3" ht="30" customHeight="1" spans="1:8">
      <c r="A3" s="3" t="s">
        <v>7</v>
      </c>
      <c r="B3" s="3"/>
      <c r="C3" s="3" t="s">
        <v>52</v>
      </c>
      <c r="D3" s="3"/>
      <c r="E3" s="3"/>
      <c r="F3" s="3"/>
      <c r="G3" s="3"/>
      <c r="H3" s="3"/>
    </row>
    <row r="4" ht="30" customHeight="1" spans="1:8">
      <c r="A4" s="3" t="s">
        <v>142</v>
      </c>
      <c r="B4" s="3"/>
      <c r="C4" s="4" t="s">
        <v>33</v>
      </c>
      <c r="D4" s="4"/>
      <c r="E4" s="4"/>
      <c r="F4" s="3" t="s">
        <v>143</v>
      </c>
      <c r="G4" s="3"/>
      <c r="H4" s="3" t="s">
        <v>291</v>
      </c>
    </row>
    <row r="5" ht="30" customHeight="1" spans="1:8">
      <c r="A5" s="3" t="s">
        <v>144</v>
      </c>
      <c r="B5" s="3"/>
      <c r="C5" s="4" t="s">
        <v>274</v>
      </c>
      <c r="D5" s="4"/>
      <c r="E5" s="4"/>
      <c r="F5" s="4"/>
      <c r="G5" s="4"/>
      <c r="H5" s="4"/>
    </row>
    <row r="6" ht="30" customHeight="1" spans="1:8">
      <c r="A6" s="3" t="s">
        <v>146</v>
      </c>
      <c r="B6" s="3"/>
      <c r="C6" s="4" t="s">
        <v>275</v>
      </c>
      <c r="D6" s="4"/>
      <c r="E6" s="4"/>
      <c r="F6" s="4"/>
      <c r="G6" s="4"/>
      <c r="H6" s="4"/>
    </row>
    <row r="7" ht="30" customHeight="1" spans="1:8">
      <c r="A7" s="3" t="s">
        <v>148</v>
      </c>
      <c r="B7" s="3"/>
      <c r="C7" s="4" t="s">
        <v>292</v>
      </c>
      <c r="D7" s="4"/>
      <c r="E7" s="4"/>
      <c r="F7" s="4"/>
      <c r="G7" s="4"/>
      <c r="H7" s="4"/>
    </row>
    <row r="8" ht="30" customHeight="1" spans="1:8">
      <c r="A8" s="3" t="s">
        <v>150</v>
      </c>
      <c r="B8" s="3"/>
      <c r="C8" s="3"/>
      <c r="D8" s="3" t="s">
        <v>80</v>
      </c>
      <c r="E8" s="3" t="s">
        <v>81</v>
      </c>
      <c r="F8" s="3" t="s">
        <v>82</v>
      </c>
      <c r="G8" s="3" t="s">
        <v>151</v>
      </c>
      <c r="H8" s="3"/>
    </row>
    <row r="9" ht="30" customHeight="1" spans="1:8">
      <c r="A9" s="3"/>
      <c r="B9" s="3"/>
      <c r="C9" s="3" t="s">
        <v>152</v>
      </c>
      <c r="D9" s="95">
        <v>884.13</v>
      </c>
      <c r="E9" s="3">
        <v>863.28</v>
      </c>
      <c r="F9" s="91">
        <f>E9/D9</f>
        <v>0.976417495164738</v>
      </c>
      <c r="G9" s="53">
        <f>20*F9</f>
        <v>19.5283499032948</v>
      </c>
      <c r="H9" s="53"/>
    </row>
    <row r="10" ht="30" customHeight="1" spans="1:8">
      <c r="A10" s="3" t="s">
        <v>153</v>
      </c>
      <c r="B10" s="3" t="s">
        <v>89</v>
      </c>
      <c r="C10" s="3" t="s">
        <v>90</v>
      </c>
      <c r="D10" s="3" t="s">
        <v>91</v>
      </c>
      <c r="E10" s="3"/>
      <c r="F10" s="3" t="s">
        <v>92</v>
      </c>
      <c r="G10" s="3" t="s">
        <v>93</v>
      </c>
      <c r="H10" s="3" t="s">
        <v>83</v>
      </c>
    </row>
    <row r="11" ht="30" hidden="1" customHeight="1" spans="1:8">
      <c r="A11" s="3"/>
      <c r="B11" s="3" t="s">
        <v>18</v>
      </c>
      <c r="C11" s="3" t="s">
        <v>293</v>
      </c>
      <c r="D11" s="3"/>
      <c r="E11" s="3"/>
      <c r="F11" s="3"/>
      <c r="G11" s="3"/>
      <c r="H11" s="3"/>
    </row>
    <row r="12" ht="30" hidden="1" customHeight="1" spans="1:8">
      <c r="A12" s="3"/>
      <c r="B12" s="3"/>
      <c r="C12" s="3" t="s">
        <v>293</v>
      </c>
      <c r="D12" s="3"/>
      <c r="E12" s="3"/>
      <c r="F12" s="3"/>
      <c r="G12" s="3"/>
      <c r="H12" s="3"/>
    </row>
    <row r="13" ht="30" customHeight="1" spans="1:8">
      <c r="A13" s="3"/>
      <c r="B13" s="3" t="s">
        <v>18</v>
      </c>
      <c r="C13" s="3" t="s">
        <v>95</v>
      </c>
      <c r="D13" s="94" t="s">
        <v>172</v>
      </c>
      <c r="E13" s="14"/>
      <c r="F13" s="16">
        <v>1</v>
      </c>
      <c r="G13" s="16">
        <v>1</v>
      </c>
      <c r="H13" s="3">
        <v>20</v>
      </c>
    </row>
    <row r="14" ht="30.75" customHeight="1" spans="1:8">
      <c r="A14" s="3"/>
      <c r="B14" s="3" t="s">
        <v>19</v>
      </c>
      <c r="C14" s="15" t="s">
        <v>277</v>
      </c>
      <c r="D14" s="3" t="s">
        <v>294</v>
      </c>
      <c r="E14" s="3"/>
      <c r="F14" s="3">
        <v>765</v>
      </c>
      <c r="G14" s="3">
        <v>762</v>
      </c>
      <c r="H14" s="3">
        <v>9</v>
      </c>
    </row>
    <row r="15" ht="28.5" customHeight="1" spans="1:8">
      <c r="A15" s="3"/>
      <c r="B15" s="3"/>
      <c r="C15" s="15" t="s">
        <v>295</v>
      </c>
      <c r="D15" s="3" t="s">
        <v>296</v>
      </c>
      <c r="E15" s="3"/>
      <c r="F15" s="3" t="s">
        <v>297</v>
      </c>
      <c r="G15" s="3" t="s">
        <v>297</v>
      </c>
      <c r="H15" s="3">
        <v>5</v>
      </c>
    </row>
    <row r="16" ht="30" customHeight="1" spans="1:8">
      <c r="A16" s="3"/>
      <c r="B16" s="3"/>
      <c r="C16" s="15" t="s">
        <v>281</v>
      </c>
      <c r="D16" s="3" t="s">
        <v>298</v>
      </c>
      <c r="E16" s="3"/>
      <c r="F16" s="3">
        <v>100</v>
      </c>
      <c r="G16" s="3">
        <v>100</v>
      </c>
      <c r="H16" s="3">
        <v>5</v>
      </c>
    </row>
    <row r="17" ht="48" customHeight="1" spans="1:8">
      <c r="A17" s="3"/>
      <c r="B17" s="3" t="s">
        <v>20</v>
      </c>
      <c r="C17" s="15" t="s">
        <v>299</v>
      </c>
      <c r="D17" s="3" t="s">
        <v>300</v>
      </c>
      <c r="E17" s="3"/>
      <c r="F17" s="3" t="s">
        <v>220</v>
      </c>
      <c r="G17" s="3" t="s">
        <v>220</v>
      </c>
      <c r="H17" s="3">
        <v>30</v>
      </c>
    </row>
    <row r="18" ht="48" customHeight="1" spans="1:8">
      <c r="A18" s="3"/>
      <c r="B18" s="3" t="s">
        <v>21</v>
      </c>
      <c r="C18" s="3" t="s">
        <v>111</v>
      </c>
      <c r="D18" s="3" t="s">
        <v>301</v>
      </c>
      <c r="E18" s="3"/>
      <c r="F18" s="85" t="s">
        <v>286</v>
      </c>
      <c r="G18" s="16">
        <v>0.95</v>
      </c>
      <c r="H18" s="3">
        <v>10</v>
      </c>
    </row>
    <row r="19" ht="30" customHeight="1" spans="1:8">
      <c r="A19" s="3" t="s">
        <v>132</v>
      </c>
      <c r="B19" s="53">
        <v>98.528</v>
      </c>
      <c r="C19" s="53"/>
      <c r="D19" s="53"/>
      <c r="E19" s="53"/>
      <c r="F19" s="53"/>
      <c r="G19" s="53"/>
      <c r="H19" s="53"/>
    </row>
    <row r="20" ht="140.1" customHeight="1" spans="1:8">
      <c r="A20" s="3" t="s">
        <v>162</v>
      </c>
      <c r="B20" s="3"/>
      <c r="C20" s="4" t="s">
        <v>302</v>
      </c>
      <c r="D20" s="4"/>
      <c r="E20" s="4"/>
      <c r="F20" s="4"/>
      <c r="G20" s="4"/>
      <c r="H20" s="4"/>
    </row>
    <row r="21" ht="74.1" customHeight="1" spans="1:8">
      <c r="A21" s="3" t="s">
        <v>164</v>
      </c>
      <c r="B21" s="3"/>
      <c r="C21" s="4" t="s">
        <v>303</v>
      </c>
      <c r="D21" s="4"/>
      <c r="E21" s="4"/>
      <c r="F21" s="4"/>
      <c r="G21" s="4"/>
      <c r="H21" s="4"/>
    </row>
    <row r="22" ht="180" customHeight="1" spans="1:8">
      <c r="A22" s="3" t="s">
        <v>137</v>
      </c>
      <c r="B22" s="3"/>
      <c r="C22" s="3" t="s">
        <v>166</v>
      </c>
      <c r="D22" s="3"/>
      <c r="E22" s="3"/>
      <c r="F22" s="3"/>
      <c r="G22" s="3"/>
      <c r="H22" s="3"/>
    </row>
    <row r="23" ht="134.1" customHeight="1" spans="1:8">
      <c r="A23" s="18" t="s">
        <v>139</v>
      </c>
      <c r="B23" s="19"/>
      <c r="C23" s="19"/>
      <c r="D23" s="19"/>
      <c r="E23" s="19"/>
      <c r="F23" s="19"/>
      <c r="G23" s="19"/>
      <c r="H23" s="19"/>
    </row>
  </sheetData>
  <mergeCells count="36">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D17:E17"/>
    <mergeCell ref="D18:E18"/>
    <mergeCell ref="B19:H19"/>
    <mergeCell ref="A20:B20"/>
    <mergeCell ref="C20:H20"/>
    <mergeCell ref="A21:B21"/>
    <mergeCell ref="C21:H21"/>
    <mergeCell ref="A22:B22"/>
    <mergeCell ref="C22:H22"/>
    <mergeCell ref="A23:H23"/>
    <mergeCell ref="A10:A18"/>
    <mergeCell ref="B11:B12"/>
    <mergeCell ref="B14:B16"/>
    <mergeCell ref="A8:B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workbookViewId="0">
      <selection activeCell="L18" sqref="L18"/>
    </sheetView>
  </sheetViews>
  <sheetFormatPr defaultColWidth="9" defaultRowHeight="13.5" outlineLevelCol="7"/>
  <cols>
    <col min="2" max="2" width="11.75" customWidth="1"/>
    <col min="3" max="3" width="15.25" customWidth="1"/>
    <col min="4" max="4" width="10.75" customWidth="1"/>
    <col min="5" max="5" width="11.5" customWidth="1"/>
    <col min="6" max="6" width="14.3833333333333" customWidth="1"/>
    <col min="7" max="7" width="11" customWidth="1"/>
    <col min="8" max="8" width="15.3833333333333" customWidth="1"/>
  </cols>
  <sheetData>
    <row r="1" s="90" customFormat="1" ht="57.95" customHeight="1" spans="1:8">
      <c r="A1" s="80" t="s">
        <v>304</v>
      </c>
      <c r="B1" s="80"/>
      <c r="C1" s="80"/>
      <c r="D1" s="80"/>
      <c r="E1" s="80"/>
      <c r="F1" s="80"/>
      <c r="G1" s="80"/>
      <c r="H1" s="80"/>
    </row>
    <row r="2" ht="21" customHeight="1" spans="1:8">
      <c r="A2" s="2" t="s">
        <v>305</v>
      </c>
      <c r="B2" s="2"/>
      <c r="C2" s="2"/>
      <c r="D2" s="2"/>
      <c r="E2" s="2"/>
      <c r="F2" s="2"/>
      <c r="G2" s="2"/>
      <c r="H2" s="2"/>
    </row>
    <row r="3" ht="30" customHeight="1" spans="1:8">
      <c r="A3" s="3" t="s">
        <v>7</v>
      </c>
      <c r="B3" s="3"/>
      <c r="C3" s="3" t="s">
        <v>53</v>
      </c>
      <c r="D3" s="3"/>
      <c r="E3" s="3"/>
      <c r="F3" s="3"/>
      <c r="G3" s="3"/>
      <c r="H3" s="3"/>
    </row>
    <row r="4" ht="30" customHeight="1" spans="1:8">
      <c r="A4" s="3" t="s">
        <v>142</v>
      </c>
      <c r="B4" s="3"/>
      <c r="C4" s="4" t="s">
        <v>33</v>
      </c>
      <c r="D4" s="4"/>
      <c r="E4" s="4"/>
      <c r="F4" s="3" t="s">
        <v>143</v>
      </c>
      <c r="G4" s="3"/>
      <c r="H4" s="3" t="s">
        <v>291</v>
      </c>
    </row>
    <row r="5" ht="30" customHeight="1" spans="1:8">
      <c r="A5" s="3" t="s">
        <v>144</v>
      </c>
      <c r="B5" s="3"/>
      <c r="C5" s="4" t="s">
        <v>274</v>
      </c>
      <c r="D5" s="4"/>
      <c r="E5" s="4"/>
      <c r="F5" s="4"/>
      <c r="G5" s="4"/>
      <c r="H5" s="4"/>
    </row>
    <row r="6" ht="30" customHeight="1" spans="1:8">
      <c r="A6" s="3" t="s">
        <v>146</v>
      </c>
      <c r="B6" s="3"/>
      <c r="C6" s="4" t="s">
        <v>275</v>
      </c>
      <c r="D6" s="4"/>
      <c r="E6" s="4"/>
      <c r="F6" s="4"/>
      <c r="G6" s="4"/>
      <c r="H6" s="4"/>
    </row>
    <row r="7" ht="30" customHeight="1" spans="1:8">
      <c r="A7" s="3" t="s">
        <v>148</v>
      </c>
      <c r="B7" s="3"/>
      <c r="C7" s="4" t="s">
        <v>276</v>
      </c>
      <c r="D7" s="4"/>
      <c r="E7" s="4"/>
      <c r="F7" s="4"/>
      <c r="G7" s="4"/>
      <c r="H7" s="4"/>
    </row>
    <row r="8" ht="30" customHeight="1" spans="1:8">
      <c r="A8" s="3" t="s">
        <v>150</v>
      </c>
      <c r="B8" s="3"/>
      <c r="C8" s="3"/>
      <c r="D8" s="3" t="s">
        <v>80</v>
      </c>
      <c r="E8" s="3" t="s">
        <v>81</v>
      </c>
      <c r="F8" s="3" t="s">
        <v>82</v>
      </c>
      <c r="G8" s="3" t="s">
        <v>151</v>
      </c>
      <c r="H8" s="3"/>
    </row>
    <row r="9" ht="30" customHeight="1" spans="1:8">
      <c r="A9" s="3"/>
      <c r="B9" s="3"/>
      <c r="C9" s="3" t="s">
        <v>152</v>
      </c>
      <c r="D9" s="15">
        <v>480</v>
      </c>
      <c r="E9" s="3">
        <v>119.38</v>
      </c>
      <c r="F9" s="91">
        <f>E9/D9</f>
        <v>0.248708333333333</v>
      </c>
      <c r="G9" s="53">
        <f>20*F9</f>
        <v>4.97416666666667</v>
      </c>
      <c r="H9" s="53"/>
    </row>
    <row r="10" ht="30" customHeight="1" spans="1:8">
      <c r="A10" s="3" t="s">
        <v>153</v>
      </c>
      <c r="B10" s="3" t="s">
        <v>89</v>
      </c>
      <c r="C10" s="3" t="s">
        <v>90</v>
      </c>
      <c r="D10" s="3" t="s">
        <v>91</v>
      </c>
      <c r="E10" s="3"/>
      <c r="F10" s="3" t="s">
        <v>92</v>
      </c>
      <c r="G10" s="3" t="s">
        <v>93</v>
      </c>
      <c r="H10" s="3" t="s">
        <v>83</v>
      </c>
    </row>
    <row r="11" ht="30" hidden="1" customHeight="1" spans="1:8">
      <c r="A11" s="3"/>
      <c r="B11" s="3" t="s">
        <v>18</v>
      </c>
      <c r="C11" s="3" t="s">
        <v>293</v>
      </c>
      <c r="D11" s="3"/>
      <c r="E11" s="3"/>
      <c r="F11" s="3"/>
      <c r="G11" s="3"/>
      <c r="H11" s="3"/>
    </row>
    <row r="12" ht="30" hidden="1" customHeight="1" spans="1:8">
      <c r="A12" s="3"/>
      <c r="B12" s="3"/>
      <c r="C12" s="3" t="s">
        <v>293</v>
      </c>
      <c r="D12" s="3"/>
      <c r="E12" s="3"/>
      <c r="F12" s="3"/>
      <c r="G12" s="3"/>
      <c r="H12" s="3"/>
    </row>
    <row r="13" ht="36" customHeight="1" spans="1:8">
      <c r="A13" s="3"/>
      <c r="B13" s="3" t="s">
        <v>18</v>
      </c>
      <c r="C13" s="3" t="s">
        <v>95</v>
      </c>
      <c r="D13" s="94" t="s">
        <v>172</v>
      </c>
      <c r="E13" s="14"/>
      <c r="F13" s="16">
        <v>1</v>
      </c>
      <c r="G13" s="16">
        <v>1</v>
      </c>
      <c r="H13" s="3">
        <v>20</v>
      </c>
    </row>
    <row r="14" ht="33" customHeight="1" spans="1:8">
      <c r="A14" s="3"/>
      <c r="B14" s="3" t="s">
        <v>19</v>
      </c>
      <c r="C14" s="15" t="s">
        <v>277</v>
      </c>
      <c r="D14" s="3" t="s">
        <v>306</v>
      </c>
      <c r="E14" s="3"/>
      <c r="F14" s="92">
        <v>28</v>
      </c>
      <c r="G14" s="3">
        <v>22</v>
      </c>
      <c r="H14" s="3">
        <v>6</v>
      </c>
    </row>
    <row r="15" ht="33.75" customHeight="1" spans="1:8">
      <c r="A15" s="3"/>
      <c r="B15" s="3"/>
      <c r="C15" s="15" t="s">
        <v>295</v>
      </c>
      <c r="D15" s="3" t="s">
        <v>307</v>
      </c>
      <c r="E15" s="3"/>
      <c r="F15" s="92" t="s">
        <v>308</v>
      </c>
      <c r="G15" s="3" t="s">
        <v>297</v>
      </c>
      <c r="H15" s="3">
        <v>5</v>
      </c>
    </row>
    <row r="16" ht="30" customHeight="1" spans="1:8">
      <c r="A16" s="3"/>
      <c r="B16" s="3"/>
      <c r="C16" s="15" t="s">
        <v>281</v>
      </c>
      <c r="D16" s="3" t="s">
        <v>298</v>
      </c>
      <c r="E16" s="3"/>
      <c r="F16" s="3">
        <v>100</v>
      </c>
      <c r="G16" s="3">
        <v>100</v>
      </c>
      <c r="H16" s="3">
        <v>5</v>
      </c>
    </row>
    <row r="17" ht="48" customHeight="1" spans="1:8">
      <c r="A17" s="3"/>
      <c r="B17" s="3" t="s">
        <v>20</v>
      </c>
      <c r="C17" s="15" t="s">
        <v>299</v>
      </c>
      <c r="D17" s="3" t="s">
        <v>309</v>
      </c>
      <c r="E17" s="3"/>
      <c r="F17" s="92" t="s">
        <v>310</v>
      </c>
      <c r="G17" s="3" t="s">
        <v>311</v>
      </c>
      <c r="H17" s="3">
        <v>30</v>
      </c>
    </row>
    <row r="18" ht="48" customHeight="1" spans="1:8">
      <c r="A18" s="3"/>
      <c r="B18" s="3" t="s">
        <v>21</v>
      </c>
      <c r="C18" s="3" t="s">
        <v>111</v>
      </c>
      <c r="D18" s="3" t="s">
        <v>301</v>
      </c>
      <c r="E18" s="3"/>
      <c r="F18" s="93" t="s">
        <v>286</v>
      </c>
      <c r="G18" s="16">
        <v>0.95</v>
      </c>
      <c r="H18" s="3">
        <v>10</v>
      </c>
    </row>
    <row r="19" ht="30" customHeight="1" spans="1:8">
      <c r="A19" s="3" t="s">
        <v>132</v>
      </c>
      <c r="B19" s="53">
        <v>80.974</v>
      </c>
      <c r="C19" s="53"/>
      <c r="D19" s="53"/>
      <c r="E19" s="53"/>
      <c r="F19" s="53"/>
      <c r="G19" s="53"/>
      <c r="H19" s="53"/>
    </row>
    <row r="20" ht="105" customHeight="1" spans="1:8">
      <c r="A20" s="3" t="s">
        <v>162</v>
      </c>
      <c r="B20" s="3"/>
      <c r="C20" s="4" t="s">
        <v>312</v>
      </c>
      <c r="D20" s="4"/>
      <c r="E20" s="4"/>
      <c r="F20" s="4"/>
      <c r="G20" s="4"/>
      <c r="H20" s="4"/>
    </row>
    <row r="21" ht="74.1" customHeight="1" spans="1:8">
      <c r="A21" s="3" t="s">
        <v>164</v>
      </c>
      <c r="B21" s="3"/>
      <c r="C21" s="4" t="s">
        <v>313</v>
      </c>
      <c r="D21" s="4"/>
      <c r="E21" s="4"/>
      <c r="F21" s="4"/>
      <c r="G21" s="4"/>
      <c r="H21" s="4"/>
    </row>
    <row r="22" ht="180" customHeight="1" spans="1:8">
      <c r="A22" s="3" t="s">
        <v>137</v>
      </c>
      <c r="B22" s="3"/>
      <c r="C22" s="3" t="s">
        <v>166</v>
      </c>
      <c r="D22" s="3"/>
      <c r="E22" s="3"/>
      <c r="F22" s="3"/>
      <c r="G22" s="3"/>
      <c r="H22" s="3"/>
    </row>
    <row r="23" ht="134.1" customHeight="1" spans="1:8">
      <c r="A23" s="18" t="s">
        <v>139</v>
      </c>
      <c r="B23" s="19"/>
      <c r="C23" s="19"/>
      <c r="D23" s="19"/>
      <c r="E23" s="19"/>
      <c r="F23" s="19"/>
      <c r="G23" s="19"/>
      <c r="H23" s="19"/>
    </row>
  </sheetData>
  <mergeCells count="36">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D17:E17"/>
    <mergeCell ref="D18:E18"/>
    <mergeCell ref="B19:H19"/>
    <mergeCell ref="A20:B20"/>
    <mergeCell ref="C20:H20"/>
    <mergeCell ref="A21:B21"/>
    <mergeCell ref="C21:H21"/>
    <mergeCell ref="A22:B22"/>
    <mergeCell ref="C22:H22"/>
    <mergeCell ref="A23:H23"/>
    <mergeCell ref="A10:A18"/>
    <mergeCell ref="B11:B12"/>
    <mergeCell ref="B14:B16"/>
    <mergeCell ref="A8:B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U16" sqref="U16"/>
    </sheetView>
  </sheetViews>
  <sheetFormatPr defaultColWidth="9" defaultRowHeight="13.5" outlineLevelCol="7"/>
  <cols>
    <col min="4" max="4" width="9.75" customWidth="1"/>
    <col min="5" max="5" width="9.875" customWidth="1"/>
    <col min="6" max="6" width="11.375" customWidth="1"/>
    <col min="7" max="7" width="11.875" customWidth="1"/>
    <col min="8" max="8" width="15.375" customWidth="1"/>
  </cols>
  <sheetData>
    <row r="1" ht="59" customHeight="1" spans="1:8">
      <c r="A1" s="80" t="s">
        <v>314</v>
      </c>
      <c r="B1" s="80"/>
      <c r="C1" s="80"/>
      <c r="D1" s="80"/>
      <c r="E1" s="80"/>
      <c r="F1" s="80"/>
      <c r="G1" s="80"/>
      <c r="H1" s="80"/>
    </row>
    <row r="2" ht="21" customHeight="1" spans="1:8">
      <c r="A2" s="2" t="s">
        <v>315</v>
      </c>
      <c r="B2" s="2"/>
      <c r="C2" s="2"/>
      <c r="D2" s="2"/>
      <c r="E2" s="2"/>
      <c r="F2" s="2"/>
      <c r="G2" s="2"/>
      <c r="H2" s="2"/>
    </row>
    <row r="3" ht="30" customHeight="1" spans="1:8">
      <c r="A3" s="3" t="s">
        <v>7</v>
      </c>
      <c r="B3" s="3"/>
      <c r="C3" s="3" t="s">
        <v>54</v>
      </c>
      <c r="D3" s="3"/>
      <c r="E3" s="3"/>
      <c r="F3" s="3"/>
      <c r="G3" s="3"/>
      <c r="H3" s="3"/>
    </row>
    <row r="4" ht="30" customHeight="1" spans="1:8">
      <c r="A4" s="3" t="s">
        <v>142</v>
      </c>
      <c r="B4" s="3"/>
      <c r="C4" s="4" t="s">
        <v>316</v>
      </c>
      <c r="D4" s="4"/>
      <c r="E4" s="4"/>
      <c r="F4" s="3" t="s">
        <v>143</v>
      </c>
      <c r="G4" s="3"/>
      <c r="H4" s="3" t="s">
        <v>49</v>
      </c>
    </row>
    <row r="5" ht="30" customHeight="1" spans="1:8">
      <c r="A5" s="3" t="s">
        <v>144</v>
      </c>
      <c r="B5" s="3"/>
      <c r="C5" s="4" t="s">
        <v>317</v>
      </c>
      <c r="D5" s="4"/>
      <c r="E5" s="4"/>
      <c r="F5" s="4"/>
      <c r="G5" s="4"/>
      <c r="H5" s="4"/>
    </row>
    <row r="6" ht="30" customHeight="1" spans="1:8">
      <c r="A6" s="3" t="s">
        <v>146</v>
      </c>
      <c r="B6" s="3"/>
      <c r="C6" s="4" t="s">
        <v>318</v>
      </c>
      <c r="D6" s="4"/>
      <c r="E6" s="4"/>
      <c r="F6" s="4"/>
      <c r="G6" s="4"/>
      <c r="H6" s="4"/>
    </row>
    <row r="7" ht="30" customHeight="1" spans="1:8">
      <c r="A7" s="3" t="s">
        <v>148</v>
      </c>
      <c r="B7" s="3"/>
      <c r="C7" s="4" t="s">
        <v>228</v>
      </c>
      <c r="D7" s="4"/>
      <c r="E7" s="4"/>
      <c r="F7" s="4"/>
      <c r="G7" s="4"/>
      <c r="H7" s="4"/>
    </row>
    <row r="8" ht="30" customHeight="1" spans="1:8">
      <c r="A8" s="5" t="s">
        <v>150</v>
      </c>
      <c r="B8" s="6"/>
      <c r="C8" s="3"/>
      <c r="D8" s="3" t="s">
        <v>80</v>
      </c>
      <c r="E8" s="3" t="s">
        <v>81</v>
      </c>
      <c r="F8" s="3" t="s">
        <v>82</v>
      </c>
      <c r="G8" s="5" t="s">
        <v>151</v>
      </c>
      <c r="H8" s="6"/>
    </row>
    <row r="9" ht="30" customHeight="1" spans="1:8">
      <c r="A9" s="7"/>
      <c r="B9" s="8"/>
      <c r="C9" s="3" t="s">
        <v>152</v>
      </c>
      <c r="D9" s="3">
        <v>271.57</v>
      </c>
      <c r="E9" s="3">
        <v>116.04</v>
      </c>
      <c r="F9" s="16">
        <f>E9/D9</f>
        <v>0.427293147254851</v>
      </c>
      <c r="G9" s="53">
        <f>20*F9</f>
        <v>8.54586294509703</v>
      </c>
      <c r="H9" s="53"/>
    </row>
    <row r="10" ht="30" customHeight="1" spans="1:8">
      <c r="A10" s="11" t="s">
        <v>153</v>
      </c>
      <c r="B10" s="3" t="s">
        <v>89</v>
      </c>
      <c r="C10" s="3" t="s">
        <v>90</v>
      </c>
      <c r="D10" s="3" t="s">
        <v>91</v>
      </c>
      <c r="E10" s="3"/>
      <c r="F10" s="3" t="s">
        <v>92</v>
      </c>
      <c r="G10" s="3" t="s">
        <v>93</v>
      </c>
      <c r="H10" s="3" t="s">
        <v>83</v>
      </c>
    </row>
    <row r="11" ht="30" customHeight="1" spans="1:8">
      <c r="A11" s="12"/>
      <c r="B11" s="3" t="s">
        <v>18</v>
      </c>
      <c r="C11" s="3" t="s">
        <v>95</v>
      </c>
      <c r="D11" s="94" t="s">
        <v>172</v>
      </c>
      <c r="E11" s="14"/>
      <c r="F11" s="16">
        <v>1</v>
      </c>
      <c r="G11" s="16">
        <v>1</v>
      </c>
      <c r="H11" s="3">
        <v>18</v>
      </c>
    </row>
    <row r="12" ht="46" customHeight="1" spans="1:8">
      <c r="A12" s="12"/>
      <c r="B12" s="3" t="s">
        <v>19</v>
      </c>
      <c r="C12" s="3" t="s">
        <v>99</v>
      </c>
      <c r="D12" s="3" t="s">
        <v>319</v>
      </c>
      <c r="E12" s="3"/>
      <c r="F12" s="3" t="s">
        <v>320</v>
      </c>
      <c r="G12" s="3" t="s">
        <v>320</v>
      </c>
      <c r="H12" s="3">
        <v>10</v>
      </c>
    </row>
    <row r="13" ht="30" customHeight="1" spans="1:8">
      <c r="A13" s="12"/>
      <c r="B13" s="3"/>
      <c r="C13" s="3" t="s">
        <v>104</v>
      </c>
      <c r="D13" s="3" t="s">
        <v>321</v>
      </c>
      <c r="E13" s="3"/>
      <c r="F13" s="3" t="s">
        <v>322</v>
      </c>
      <c r="G13" s="3" t="s">
        <v>322</v>
      </c>
      <c r="H13" s="3">
        <v>5</v>
      </c>
    </row>
    <row r="14" ht="30" customHeight="1" spans="1:8">
      <c r="A14" s="12"/>
      <c r="B14" s="3"/>
      <c r="C14" s="3" t="s">
        <v>175</v>
      </c>
      <c r="D14" s="3" t="s">
        <v>323</v>
      </c>
      <c r="E14" s="3"/>
      <c r="F14" s="3" t="s">
        <v>177</v>
      </c>
      <c r="G14" s="3" t="s">
        <v>177</v>
      </c>
      <c r="H14" s="3">
        <v>5</v>
      </c>
    </row>
    <row r="15" ht="42" customHeight="1" spans="1:8">
      <c r="A15" s="12"/>
      <c r="B15" s="3" t="s">
        <v>20</v>
      </c>
      <c r="C15" s="3" t="s">
        <v>299</v>
      </c>
      <c r="D15" s="3" t="s">
        <v>324</v>
      </c>
      <c r="E15" s="3"/>
      <c r="F15" s="3" t="s">
        <v>232</v>
      </c>
      <c r="G15" s="3" t="s">
        <v>232</v>
      </c>
      <c r="H15" s="3">
        <v>28</v>
      </c>
    </row>
    <row r="16" ht="51" customHeight="1" spans="1:8">
      <c r="A16" s="12"/>
      <c r="B16" s="3" t="s">
        <v>21</v>
      </c>
      <c r="C16" s="3" t="s">
        <v>197</v>
      </c>
      <c r="D16" s="3" t="s">
        <v>197</v>
      </c>
      <c r="E16" s="3"/>
      <c r="F16" s="3" t="s">
        <v>161</v>
      </c>
      <c r="G16" s="3" t="s">
        <v>161</v>
      </c>
      <c r="H16" s="3">
        <v>10</v>
      </c>
    </row>
    <row r="17" ht="30" customHeight="1" spans="1:8">
      <c r="A17" s="3" t="s">
        <v>132</v>
      </c>
      <c r="B17" s="53">
        <f>G9+H11+H12+H13+H14+H15+H16</f>
        <v>84.545862945097</v>
      </c>
      <c r="C17" s="53"/>
      <c r="D17" s="53"/>
      <c r="E17" s="53"/>
      <c r="F17" s="53"/>
      <c r="G17" s="53"/>
      <c r="H17" s="53"/>
    </row>
    <row r="18" ht="180" customHeight="1" spans="1:8">
      <c r="A18" s="3" t="s">
        <v>162</v>
      </c>
      <c r="B18" s="3"/>
      <c r="C18" s="4" t="s">
        <v>163</v>
      </c>
      <c r="D18" s="4"/>
      <c r="E18" s="4"/>
      <c r="F18" s="4"/>
      <c r="G18" s="4"/>
      <c r="H18" s="4"/>
    </row>
    <row r="19" ht="180" customHeight="1" spans="1:8">
      <c r="A19" s="3" t="s">
        <v>164</v>
      </c>
      <c r="B19" s="3"/>
      <c r="C19" s="4" t="s">
        <v>325</v>
      </c>
      <c r="D19" s="4"/>
      <c r="E19" s="4"/>
      <c r="F19" s="4"/>
      <c r="G19" s="4"/>
      <c r="H19" s="4"/>
    </row>
    <row r="20" ht="180" customHeight="1" spans="1:8">
      <c r="A20" s="3" t="s">
        <v>137</v>
      </c>
      <c r="B20" s="3"/>
      <c r="C20" s="3" t="s">
        <v>166</v>
      </c>
      <c r="D20" s="3"/>
      <c r="E20" s="3"/>
      <c r="F20" s="3"/>
      <c r="G20" s="3"/>
      <c r="H20" s="3"/>
    </row>
    <row r="21" ht="134.1" customHeight="1" spans="1:8">
      <c r="A21" s="18" t="s">
        <v>139</v>
      </c>
      <c r="B21" s="19"/>
      <c r="C21" s="19"/>
      <c r="D21" s="19"/>
      <c r="E21" s="19"/>
      <c r="F21" s="19"/>
      <c r="G21" s="19"/>
      <c r="H21" s="19"/>
    </row>
  </sheetData>
  <mergeCells count="33">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B17:H17"/>
    <mergeCell ref="A18:B18"/>
    <mergeCell ref="C18:H18"/>
    <mergeCell ref="A19:B19"/>
    <mergeCell ref="C19:H19"/>
    <mergeCell ref="A20:B20"/>
    <mergeCell ref="C20:H20"/>
    <mergeCell ref="A21:H21"/>
    <mergeCell ref="A10:A16"/>
    <mergeCell ref="B12:B14"/>
    <mergeCell ref="A8:B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workbookViewId="0">
      <selection activeCell="M19" sqref="M19"/>
    </sheetView>
  </sheetViews>
  <sheetFormatPr defaultColWidth="9" defaultRowHeight="13.5" outlineLevelCol="7"/>
  <cols>
    <col min="2" max="2" width="11.75" customWidth="1"/>
    <col min="3" max="3" width="15.25" customWidth="1"/>
    <col min="4" max="4" width="10.75" customWidth="1"/>
    <col min="5" max="5" width="11.5" customWidth="1"/>
    <col min="6" max="6" width="14.3833333333333" customWidth="1"/>
    <col min="7" max="7" width="11" customWidth="1"/>
    <col min="8" max="8" width="15.3833333333333" customWidth="1"/>
  </cols>
  <sheetData>
    <row r="1" s="90" customFormat="1" ht="57.95" customHeight="1" spans="1:8">
      <c r="A1" s="80" t="s">
        <v>326</v>
      </c>
      <c r="B1" s="80"/>
      <c r="C1" s="80"/>
      <c r="D1" s="80"/>
      <c r="E1" s="80"/>
      <c r="F1" s="80"/>
      <c r="G1" s="80"/>
      <c r="H1" s="80"/>
    </row>
    <row r="2" ht="21" customHeight="1" spans="1:8">
      <c r="A2" s="2" t="s">
        <v>327</v>
      </c>
      <c r="B2" s="2"/>
      <c r="C2" s="2"/>
      <c r="D2" s="2"/>
      <c r="E2" s="2"/>
      <c r="F2" s="2"/>
      <c r="G2" s="2"/>
      <c r="H2" s="2"/>
    </row>
    <row r="3" ht="30" customHeight="1" spans="1:8">
      <c r="A3" s="3" t="s">
        <v>7</v>
      </c>
      <c r="B3" s="3"/>
      <c r="C3" s="3" t="s">
        <v>55</v>
      </c>
      <c r="D3" s="3"/>
      <c r="E3" s="3"/>
      <c r="F3" s="3"/>
      <c r="G3" s="3"/>
      <c r="H3" s="3"/>
    </row>
    <row r="4" ht="30" customHeight="1" spans="1:8">
      <c r="A4" s="3" t="s">
        <v>142</v>
      </c>
      <c r="B4" s="3"/>
      <c r="C4" s="4" t="s">
        <v>33</v>
      </c>
      <c r="D4" s="4"/>
      <c r="E4" s="4"/>
      <c r="F4" s="3" t="s">
        <v>143</v>
      </c>
      <c r="G4" s="3"/>
      <c r="H4" s="3" t="s">
        <v>291</v>
      </c>
    </row>
    <row r="5" ht="30" customHeight="1" spans="1:8">
      <c r="A5" s="3" t="s">
        <v>144</v>
      </c>
      <c r="B5" s="3"/>
      <c r="C5" s="4" t="s">
        <v>274</v>
      </c>
      <c r="D5" s="4"/>
      <c r="E5" s="4"/>
      <c r="F5" s="4"/>
      <c r="G5" s="4"/>
      <c r="H5" s="4"/>
    </row>
    <row r="6" ht="30" customHeight="1" spans="1:8">
      <c r="A6" s="3" t="s">
        <v>146</v>
      </c>
      <c r="B6" s="3"/>
      <c r="C6" s="4" t="s">
        <v>275</v>
      </c>
      <c r="D6" s="4"/>
      <c r="E6" s="4"/>
      <c r="F6" s="4"/>
      <c r="G6" s="4"/>
      <c r="H6" s="4"/>
    </row>
    <row r="7" ht="30" customHeight="1" spans="1:8">
      <c r="A7" s="3" t="s">
        <v>148</v>
      </c>
      <c r="B7" s="3"/>
      <c r="C7" s="4" t="s">
        <v>328</v>
      </c>
      <c r="D7" s="4"/>
      <c r="E7" s="4"/>
      <c r="F7" s="4"/>
      <c r="G7" s="4"/>
      <c r="H7" s="4"/>
    </row>
    <row r="8" ht="30" customHeight="1" spans="1:8">
      <c r="A8" s="3" t="s">
        <v>150</v>
      </c>
      <c r="B8" s="3"/>
      <c r="C8" s="3"/>
      <c r="D8" s="3" t="s">
        <v>80</v>
      </c>
      <c r="E8" s="3" t="s">
        <v>81</v>
      </c>
      <c r="F8" s="3" t="s">
        <v>82</v>
      </c>
      <c r="G8" s="3" t="s">
        <v>151</v>
      </c>
      <c r="H8" s="3"/>
    </row>
    <row r="9" ht="30" customHeight="1" spans="1:8">
      <c r="A9" s="3"/>
      <c r="B9" s="3"/>
      <c r="C9" s="3" t="s">
        <v>152</v>
      </c>
      <c r="D9" s="15">
        <v>841</v>
      </c>
      <c r="E9" s="3">
        <v>190</v>
      </c>
      <c r="F9" s="91">
        <f>E9/D9</f>
        <v>0.225921521997622</v>
      </c>
      <c r="G9" s="53">
        <f>20*F9</f>
        <v>4.51843043995244</v>
      </c>
      <c r="H9" s="53"/>
    </row>
    <row r="10" ht="30" customHeight="1" spans="1:8">
      <c r="A10" s="3" t="s">
        <v>153</v>
      </c>
      <c r="B10" s="3" t="s">
        <v>89</v>
      </c>
      <c r="C10" s="3" t="s">
        <v>90</v>
      </c>
      <c r="D10" s="3" t="s">
        <v>91</v>
      </c>
      <c r="E10" s="3"/>
      <c r="F10" s="3" t="s">
        <v>92</v>
      </c>
      <c r="G10" s="3" t="s">
        <v>93</v>
      </c>
      <c r="H10" s="3" t="s">
        <v>83</v>
      </c>
    </row>
    <row r="11" ht="30" hidden="1" customHeight="1" spans="1:8">
      <c r="A11" s="3"/>
      <c r="B11" s="3" t="s">
        <v>18</v>
      </c>
      <c r="C11" s="3" t="s">
        <v>293</v>
      </c>
      <c r="D11" s="3"/>
      <c r="E11" s="3"/>
      <c r="F11" s="3"/>
      <c r="G11" s="3"/>
      <c r="H11" s="3"/>
    </row>
    <row r="12" ht="30" hidden="1" customHeight="1" spans="1:8">
      <c r="A12" s="3"/>
      <c r="B12" s="3"/>
      <c r="C12" s="3" t="s">
        <v>293</v>
      </c>
      <c r="D12" s="3"/>
      <c r="E12" s="3"/>
      <c r="F12" s="3"/>
      <c r="G12" s="3"/>
      <c r="H12" s="3"/>
    </row>
    <row r="13" ht="39.75" customHeight="1" spans="1:8">
      <c r="A13" s="3"/>
      <c r="B13" s="3" t="s">
        <v>18</v>
      </c>
      <c r="C13" s="3" t="s">
        <v>95</v>
      </c>
      <c r="D13" s="13" t="s">
        <v>172</v>
      </c>
      <c r="E13" s="14"/>
      <c r="F13" s="16">
        <v>1</v>
      </c>
      <c r="G13" s="16">
        <v>1</v>
      </c>
      <c r="H13" s="3">
        <v>18</v>
      </c>
    </row>
    <row r="14" ht="33" customHeight="1" spans="1:8">
      <c r="A14" s="3"/>
      <c r="B14" s="3" t="s">
        <v>329</v>
      </c>
      <c r="C14" s="15" t="s">
        <v>277</v>
      </c>
      <c r="D14" s="3" t="s">
        <v>330</v>
      </c>
      <c r="E14" s="3"/>
      <c r="F14" s="92">
        <v>613</v>
      </c>
      <c r="G14" s="3">
        <v>613</v>
      </c>
      <c r="H14" s="3">
        <v>10</v>
      </c>
    </row>
    <row r="15" ht="39" customHeight="1" spans="1:8">
      <c r="A15" s="3"/>
      <c r="B15" s="3"/>
      <c r="C15" s="15" t="s">
        <v>295</v>
      </c>
      <c r="D15" s="3" t="s">
        <v>331</v>
      </c>
      <c r="E15" s="3"/>
      <c r="F15" s="92" t="s">
        <v>308</v>
      </c>
      <c r="G15" s="3" t="s">
        <v>297</v>
      </c>
      <c r="H15" s="3">
        <v>5</v>
      </c>
    </row>
    <row r="16" ht="30" customHeight="1" spans="1:8">
      <c r="A16" s="3"/>
      <c r="B16" s="3"/>
      <c r="C16" s="15" t="s">
        <v>281</v>
      </c>
      <c r="D16" s="3" t="s">
        <v>298</v>
      </c>
      <c r="E16" s="3"/>
      <c r="F16" s="3">
        <v>100</v>
      </c>
      <c r="G16" s="3">
        <v>100</v>
      </c>
      <c r="H16" s="3">
        <v>5</v>
      </c>
    </row>
    <row r="17" ht="48" customHeight="1" spans="1:8">
      <c r="A17" s="3"/>
      <c r="B17" s="3" t="s">
        <v>20</v>
      </c>
      <c r="C17" s="15" t="s">
        <v>299</v>
      </c>
      <c r="D17" s="3" t="s">
        <v>332</v>
      </c>
      <c r="E17" s="3"/>
      <c r="F17" s="92" t="s">
        <v>310</v>
      </c>
      <c r="G17" s="3" t="s">
        <v>311</v>
      </c>
      <c r="H17" s="3">
        <v>25</v>
      </c>
    </row>
    <row r="18" ht="48" customHeight="1" spans="1:8">
      <c r="A18" s="3"/>
      <c r="B18" s="3" t="s">
        <v>21</v>
      </c>
      <c r="C18" s="3" t="s">
        <v>111</v>
      </c>
      <c r="D18" s="3" t="s">
        <v>301</v>
      </c>
      <c r="E18" s="3"/>
      <c r="F18" s="93" t="s">
        <v>286</v>
      </c>
      <c r="G18" s="16">
        <v>0.95</v>
      </c>
      <c r="H18" s="3">
        <v>10</v>
      </c>
    </row>
    <row r="19" ht="30" customHeight="1" spans="1:8">
      <c r="A19" s="3" t="s">
        <v>132</v>
      </c>
      <c r="B19" s="53">
        <v>77.518</v>
      </c>
      <c r="C19" s="53"/>
      <c r="D19" s="53"/>
      <c r="E19" s="53"/>
      <c r="F19" s="53"/>
      <c r="G19" s="53"/>
      <c r="H19" s="53"/>
    </row>
    <row r="20" ht="140.1" customHeight="1" spans="1:8">
      <c r="A20" s="3" t="s">
        <v>162</v>
      </c>
      <c r="B20" s="3"/>
      <c r="C20" s="4" t="s">
        <v>333</v>
      </c>
      <c r="D20" s="4"/>
      <c r="E20" s="4"/>
      <c r="F20" s="4"/>
      <c r="G20" s="4"/>
      <c r="H20" s="4"/>
    </row>
    <row r="21" ht="74.1" customHeight="1" spans="1:8">
      <c r="A21" s="3" t="s">
        <v>164</v>
      </c>
      <c r="B21" s="3"/>
      <c r="C21" s="4" t="s">
        <v>334</v>
      </c>
      <c r="D21" s="4"/>
      <c r="E21" s="4"/>
      <c r="F21" s="4"/>
      <c r="G21" s="4"/>
      <c r="H21" s="4"/>
    </row>
    <row r="22" ht="180" customHeight="1" spans="1:8">
      <c r="A22" s="3" t="s">
        <v>137</v>
      </c>
      <c r="B22" s="3"/>
      <c r="C22" s="3" t="s">
        <v>166</v>
      </c>
      <c r="D22" s="3"/>
      <c r="E22" s="3"/>
      <c r="F22" s="3"/>
      <c r="G22" s="3"/>
      <c r="H22" s="3"/>
    </row>
    <row r="23" ht="134.1" customHeight="1" spans="1:8">
      <c r="A23" s="18" t="s">
        <v>139</v>
      </c>
      <c r="B23" s="19"/>
      <c r="C23" s="19"/>
      <c r="D23" s="19"/>
      <c r="E23" s="19"/>
      <c r="F23" s="19"/>
      <c r="G23" s="19"/>
      <c r="H23" s="19"/>
    </row>
  </sheetData>
  <mergeCells count="36">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D17:E17"/>
    <mergeCell ref="D18:E18"/>
    <mergeCell ref="B19:H19"/>
    <mergeCell ref="A20:B20"/>
    <mergeCell ref="C20:H20"/>
    <mergeCell ref="A21:B21"/>
    <mergeCell ref="C21:H21"/>
    <mergeCell ref="A22:B22"/>
    <mergeCell ref="C22:H22"/>
    <mergeCell ref="A23:H23"/>
    <mergeCell ref="A10:A18"/>
    <mergeCell ref="B11:B12"/>
    <mergeCell ref="B14:B16"/>
    <mergeCell ref="A8:B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6"/>
  <sheetViews>
    <sheetView workbookViewId="0">
      <selection activeCell="A1" sqref="$A1:$XFD1048576"/>
    </sheetView>
  </sheetViews>
  <sheetFormatPr defaultColWidth="9" defaultRowHeight="13.5" outlineLevelCol="7"/>
  <cols>
    <col min="1" max="1" width="12.35" customWidth="1"/>
    <col min="2" max="2" width="12.55" customWidth="1"/>
    <col min="3" max="3" width="16.2666666666667" customWidth="1"/>
    <col min="4" max="4" width="13.6833333333333" customWidth="1"/>
    <col min="5" max="5" width="20.8916666666667" customWidth="1"/>
    <col min="6" max="7" width="11.225" customWidth="1"/>
    <col min="8" max="8" width="15.0083333333333" customWidth="1"/>
  </cols>
  <sheetData>
    <row r="1" ht="42.95" customHeight="1" spans="1:8">
      <c r="A1" s="1" t="s">
        <v>335</v>
      </c>
      <c r="B1" s="1"/>
      <c r="C1" s="1"/>
      <c r="D1" s="1"/>
      <c r="E1" s="1"/>
      <c r="F1" s="1"/>
      <c r="G1" s="1"/>
      <c r="H1" s="1"/>
    </row>
    <row r="2" ht="21" customHeight="1" spans="1:8">
      <c r="A2" s="2" t="s">
        <v>184</v>
      </c>
      <c r="B2" s="2"/>
      <c r="C2" s="2"/>
      <c r="D2" s="2"/>
      <c r="E2" s="2"/>
      <c r="F2" s="2"/>
      <c r="G2" s="2"/>
      <c r="H2" s="2"/>
    </row>
    <row r="3" ht="29" customHeight="1" spans="1:8">
      <c r="A3" s="3" t="s">
        <v>7</v>
      </c>
      <c r="B3" s="3"/>
      <c r="C3" s="3" t="s">
        <v>56</v>
      </c>
      <c r="D3" s="3"/>
      <c r="E3" s="3"/>
      <c r="F3" s="3"/>
      <c r="G3" s="3"/>
      <c r="H3" s="3"/>
    </row>
    <row r="4" ht="29" customHeight="1" spans="1:8">
      <c r="A4" s="3" t="s">
        <v>142</v>
      </c>
      <c r="B4" s="3"/>
      <c r="C4" s="4" t="s">
        <v>33</v>
      </c>
      <c r="D4" s="4"/>
      <c r="E4" s="4"/>
      <c r="F4" s="3" t="s">
        <v>143</v>
      </c>
      <c r="G4" s="3"/>
      <c r="H4" s="3" t="s">
        <v>33</v>
      </c>
    </row>
    <row r="5" ht="29" customHeight="1" spans="1:8">
      <c r="A5" s="3" t="s">
        <v>144</v>
      </c>
      <c r="B5" s="3"/>
      <c r="C5" s="4" t="s">
        <v>186</v>
      </c>
      <c r="D5" s="4"/>
      <c r="E5" s="4"/>
      <c r="F5" s="4"/>
      <c r="G5" s="4"/>
      <c r="H5" s="4"/>
    </row>
    <row r="6" ht="29" customHeight="1" spans="1:8">
      <c r="A6" s="3" t="s">
        <v>146</v>
      </c>
      <c r="B6" s="3"/>
      <c r="C6" s="4" t="s">
        <v>187</v>
      </c>
      <c r="D6" s="4"/>
      <c r="E6" s="4"/>
      <c r="F6" s="4"/>
      <c r="G6" s="4"/>
      <c r="H6" s="4"/>
    </row>
    <row r="7" ht="29" customHeight="1" spans="1:8">
      <c r="A7" s="3" t="s">
        <v>148</v>
      </c>
      <c r="B7" s="3"/>
      <c r="C7" s="4" t="s">
        <v>188</v>
      </c>
      <c r="D7" s="4"/>
      <c r="E7" s="4"/>
      <c r="F7" s="4"/>
      <c r="G7" s="4"/>
      <c r="H7" s="4"/>
    </row>
    <row r="8" ht="30" customHeight="1" spans="1:8">
      <c r="A8" s="5" t="s">
        <v>150</v>
      </c>
      <c r="B8" s="6"/>
      <c r="C8" s="3"/>
      <c r="D8" s="3" t="s">
        <v>80</v>
      </c>
      <c r="E8" s="3" t="s">
        <v>81</v>
      </c>
      <c r="F8" s="3" t="s">
        <v>82</v>
      </c>
      <c r="G8" s="5" t="s">
        <v>151</v>
      </c>
      <c r="H8" s="6"/>
    </row>
    <row r="9" ht="30" customHeight="1" spans="1:8">
      <c r="A9" s="7"/>
      <c r="B9" s="8"/>
      <c r="C9" s="3" t="s">
        <v>152</v>
      </c>
      <c r="D9" s="9">
        <v>3574.01</v>
      </c>
      <c r="E9" s="9">
        <v>1702.51</v>
      </c>
      <c r="F9" s="10">
        <f>E9/D9</f>
        <v>0.476358488084812</v>
      </c>
      <c r="G9" s="9">
        <f>F9*20</f>
        <v>9.52716976169625</v>
      </c>
      <c r="H9" s="9"/>
    </row>
    <row r="10" ht="31" customHeight="1" spans="1:8">
      <c r="A10" s="11" t="s">
        <v>153</v>
      </c>
      <c r="B10" s="3" t="s">
        <v>89</v>
      </c>
      <c r="C10" s="3" t="s">
        <v>90</v>
      </c>
      <c r="D10" s="3" t="s">
        <v>91</v>
      </c>
      <c r="E10" s="3"/>
      <c r="F10" s="3" t="s">
        <v>92</v>
      </c>
      <c r="G10" s="3" t="s">
        <v>93</v>
      </c>
      <c r="H10" s="3" t="s">
        <v>83</v>
      </c>
    </row>
    <row r="11" ht="20" customHeight="1" spans="1:8">
      <c r="A11" s="12"/>
      <c r="B11" s="11" t="s">
        <v>201</v>
      </c>
      <c r="C11" s="3" t="s">
        <v>95</v>
      </c>
      <c r="D11" s="13" t="s">
        <v>336</v>
      </c>
      <c r="E11" s="14"/>
      <c r="F11" s="3" t="s">
        <v>337</v>
      </c>
      <c r="G11" s="3" t="s">
        <v>337</v>
      </c>
      <c r="H11" s="3">
        <v>2</v>
      </c>
    </row>
    <row r="12" ht="20" customHeight="1" spans="1:8">
      <c r="A12" s="12"/>
      <c r="B12" s="17"/>
      <c r="C12" s="3" t="s">
        <v>95</v>
      </c>
      <c r="D12" s="13" t="s">
        <v>338</v>
      </c>
      <c r="E12" s="14"/>
      <c r="F12" s="3" t="s">
        <v>339</v>
      </c>
      <c r="G12" s="3" t="s">
        <v>339</v>
      </c>
      <c r="H12" s="3">
        <v>2</v>
      </c>
    </row>
    <row r="13" ht="20" customHeight="1" spans="1:8">
      <c r="A13" s="12"/>
      <c r="B13" s="17"/>
      <c r="C13" s="3" t="s">
        <v>95</v>
      </c>
      <c r="D13" s="13" t="s">
        <v>340</v>
      </c>
      <c r="E13" s="14"/>
      <c r="F13" s="3" t="s">
        <v>341</v>
      </c>
      <c r="G13" s="3" t="s">
        <v>341</v>
      </c>
      <c r="H13" s="3">
        <v>2</v>
      </c>
    </row>
    <row r="14" ht="20" customHeight="1" spans="1:8">
      <c r="A14" s="12"/>
      <c r="B14" s="17"/>
      <c r="C14" s="3" t="s">
        <v>95</v>
      </c>
      <c r="D14" s="13" t="s">
        <v>342</v>
      </c>
      <c r="E14" s="14"/>
      <c r="F14" s="3" t="s">
        <v>343</v>
      </c>
      <c r="G14" s="3" t="s">
        <v>343</v>
      </c>
      <c r="H14" s="3">
        <v>2</v>
      </c>
    </row>
    <row r="15" ht="20" customHeight="1" spans="1:8">
      <c r="A15" s="12"/>
      <c r="B15" s="17"/>
      <c r="C15" s="3" t="s">
        <v>95</v>
      </c>
      <c r="D15" s="13" t="s">
        <v>344</v>
      </c>
      <c r="E15" s="14"/>
      <c r="F15" s="3" t="s">
        <v>345</v>
      </c>
      <c r="G15" s="3" t="s">
        <v>345</v>
      </c>
      <c r="H15" s="3">
        <v>2</v>
      </c>
    </row>
    <row r="16" ht="20" customHeight="1" spans="1:8">
      <c r="A16" s="12"/>
      <c r="B16" s="17"/>
      <c r="C16" s="3" t="s">
        <v>95</v>
      </c>
      <c r="D16" s="13" t="s">
        <v>346</v>
      </c>
      <c r="E16" s="14"/>
      <c r="F16" s="3" t="s">
        <v>347</v>
      </c>
      <c r="G16" s="3" t="s">
        <v>347</v>
      </c>
      <c r="H16" s="3">
        <v>2</v>
      </c>
    </row>
    <row r="17" ht="20" customHeight="1" spans="1:8">
      <c r="A17" s="12"/>
      <c r="B17" s="17"/>
      <c r="C17" s="3" t="s">
        <v>95</v>
      </c>
      <c r="D17" s="13" t="s">
        <v>348</v>
      </c>
      <c r="E17" s="14"/>
      <c r="F17" s="3" t="s">
        <v>349</v>
      </c>
      <c r="G17" s="3" t="s">
        <v>349</v>
      </c>
      <c r="H17" s="3">
        <v>2</v>
      </c>
    </row>
    <row r="18" ht="20" customHeight="1" spans="1:8">
      <c r="A18" s="12"/>
      <c r="B18" s="17"/>
      <c r="C18" s="3" t="s">
        <v>95</v>
      </c>
      <c r="D18" s="13" t="s">
        <v>350</v>
      </c>
      <c r="E18" s="14"/>
      <c r="F18" s="3" t="s">
        <v>351</v>
      </c>
      <c r="G18" s="3" t="s">
        <v>351</v>
      </c>
      <c r="H18" s="3">
        <v>2</v>
      </c>
    </row>
    <row r="19" ht="20" customHeight="1" spans="1:8">
      <c r="A19" s="12"/>
      <c r="B19" s="17"/>
      <c r="C19" s="3" t="s">
        <v>95</v>
      </c>
      <c r="D19" s="13" t="s">
        <v>352</v>
      </c>
      <c r="E19" s="14"/>
      <c r="F19" s="3" t="s">
        <v>339</v>
      </c>
      <c r="G19" s="3" t="s">
        <v>339</v>
      </c>
      <c r="H19" s="3">
        <v>2</v>
      </c>
    </row>
    <row r="20" ht="20" customHeight="1" spans="1:8">
      <c r="A20" s="12"/>
      <c r="B20" s="17"/>
      <c r="C20" s="3" t="s">
        <v>95</v>
      </c>
      <c r="D20" s="13" t="s">
        <v>353</v>
      </c>
      <c r="E20" s="14"/>
      <c r="F20" s="3" t="s">
        <v>341</v>
      </c>
      <c r="G20" s="3" t="s">
        <v>341</v>
      </c>
      <c r="H20" s="3">
        <v>2</v>
      </c>
    </row>
    <row r="21" ht="20" customHeight="1" spans="1:8">
      <c r="A21" s="12"/>
      <c r="B21" s="3" t="s">
        <v>19</v>
      </c>
      <c r="C21" s="3" t="s">
        <v>99</v>
      </c>
      <c r="D21" s="3" t="s">
        <v>354</v>
      </c>
      <c r="E21" s="3"/>
      <c r="F21" s="3" t="s">
        <v>355</v>
      </c>
      <c r="G21" s="3" t="s">
        <v>355</v>
      </c>
      <c r="H21" s="3">
        <v>2</v>
      </c>
    </row>
    <row r="22" ht="20" customHeight="1" spans="1:8">
      <c r="A22" s="12"/>
      <c r="B22" s="3"/>
      <c r="C22" s="3" t="s">
        <v>99</v>
      </c>
      <c r="D22" s="3" t="s">
        <v>356</v>
      </c>
      <c r="E22" s="3"/>
      <c r="F22" s="83" t="s">
        <v>357</v>
      </c>
      <c r="G22" s="15" t="s">
        <v>357</v>
      </c>
      <c r="H22" s="3">
        <v>2</v>
      </c>
    </row>
    <row r="23" ht="20" customHeight="1" spans="1:8">
      <c r="A23" s="12"/>
      <c r="B23" s="3"/>
      <c r="C23" s="3" t="s">
        <v>99</v>
      </c>
      <c r="D23" s="3" t="s">
        <v>358</v>
      </c>
      <c r="E23" s="3"/>
      <c r="F23" s="3" t="s">
        <v>359</v>
      </c>
      <c r="G23" s="3" t="s">
        <v>359</v>
      </c>
      <c r="H23" s="3">
        <v>1</v>
      </c>
    </row>
    <row r="24" ht="20" customHeight="1" spans="1:8">
      <c r="A24" s="12"/>
      <c r="B24" s="3"/>
      <c r="C24" s="3" t="s">
        <v>99</v>
      </c>
      <c r="D24" s="3" t="s">
        <v>360</v>
      </c>
      <c r="E24" s="3"/>
      <c r="F24" s="3" t="s">
        <v>361</v>
      </c>
      <c r="G24" s="3" t="s">
        <v>361</v>
      </c>
      <c r="H24" s="3">
        <v>1</v>
      </c>
    </row>
    <row r="25" ht="20" customHeight="1" spans="1:8">
      <c r="A25" s="12"/>
      <c r="B25" s="3"/>
      <c r="C25" s="3" t="s">
        <v>99</v>
      </c>
      <c r="D25" s="3" t="s">
        <v>362</v>
      </c>
      <c r="E25" s="3"/>
      <c r="F25" s="3" t="s">
        <v>363</v>
      </c>
      <c r="G25" s="3" t="s">
        <v>363</v>
      </c>
      <c r="H25" s="3">
        <v>1</v>
      </c>
    </row>
    <row r="26" ht="20" customHeight="1" spans="1:8">
      <c r="A26" s="12"/>
      <c r="B26" s="3"/>
      <c r="C26" s="3" t="s">
        <v>99</v>
      </c>
      <c r="D26" s="3" t="s">
        <v>364</v>
      </c>
      <c r="E26" s="3"/>
      <c r="F26" s="3" t="s">
        <v>365</v>
      </c>
      <c r="G26" s="3" t="s">
        <v>365</v>
      </c>
      <c r="H26" s="3">
        <v>1</v>
      </c>
    </row>
    <row r="27" ht="20" customHeight="1" spans="1:8">
      <c r="A27" s="12"/>
      <c r="B27" s="3"/>
      <c r="C27" s="3" t="s">
        <v>99</v>
      </c>
      <c r="D27" s="3" t="s">
        <v>366</v>
      </c>
      <c r="E27" s="3"/>
      <c r="F27" s="3" t="s">
        <v>367</v>
      </c>
      <c r="G27" s="3" t="s">
        <v>367</v>
      </c>
      <c r="H27" s="3">
        <v>1</v>
      </c>
    </row>
    <row r="28" ht="20" customHeight="1" spans="1:8">
      <c r="A28" s="12"/>
      <c r="B28" s="3"/>
      <c r="C28" s="3" t="s">
        <v>99</v>
      </c>
      <c r="D28" s="3" t="s">
        <v>368</v>
      </c>
      <c r="E28" s="3"/>
      <c r="F28" s="3" t="s">
        <v>369</v>
      </c>
      <c r="G28" s="3" t="s">
        <v>369</v>
      </c>
      <c r="H28" s="3">
        <v>1</v>
      </c>
    </row>
    <row r="29" ht="20" customHeight="1" spans="1:8">
      <c r="A29" s="12"/>
      <c r="B29" s="3"/>
      <c r="C29" s="3" t="s">
        <v>99</v>
      </c>
      <c r="D29" s="3" t="s">
        <v>370</v>
      </c>
      <c r="E29" s="3"/>
      <c r="F29" s="3" t="s">
        <v>371</v>
      </c>
      <c r="G29" s="3" t="s">
        <v>371</v>
      </c>
      <c r="H29" s="3">
        <v>1</v>
      </c>
    </row>
    <row r="30" ht="20" customHeight="1" spans="1:8">
      <c r="A30" s="12"/>
      <c r="B30" s="3"/>
      <c r="C30" s="3" t="s">
        <v>99</v>
      </c>
      <c r="D30" s="3" t="s">
        <v>372</v>
      </c>
      <c r="E30" s="3"/>
      <c r="F30" s="3" t="s">
        <v>373</v>
      </c>
      <c r="G30" s="3" t="s">
        <v>373</v>
      </c>
      <c r="H30" s="3">
        <v>1</v>
      </c>
    </row>
    <row r="31" ht="20" customHeight="1" spans="1:8">
      <c r="A31" s="12"/>
      <c r="B31" s="3"/>
      <c r="C31" s="3" t="s">
        <v>99</v>
      </c>
      <c r="D31" s="3" t="s">
        <v>374</v>
      </c>
      <c r="E31" s="3"/>
      <c r="F31" s="3" t="s">
        <v>375</v>
      </c>
      <c r="G31" s="3" t="s">
        <v>375</v>
      </c>
      <c r="H31" s="3">
        <v>1</v>
      </c>
    </row>
    <row r="32" ht="20" customHeight="1" spans="1:8">
      <c r="A32" s="12"/>
      <c r="B32" s="3"/>
      <c r="C32" s="3" t="s">
        <v>99</v>
      </c>
      <c r="D32" s="3" t="s">
        <v>376</v>
      </c>
      <c r="E32" s="3"/>
      <c r="F32" s="3" t="s">
        <v>377</v>
      </c>
      <c r="G32" s="3" t="s">
        <v>377</v>
      </c>
      <c r="H32" s="3">
        <v>1</v>
      </c>
    </row>
    <row r="33" ht="20" customHeight="1" spans="1:8">
      <c r="A33" s="12"/>
      <c r="B33" s="3"/>
      <c r="C33" s="3" t="s">
        <v>99</v>
      </c>
      <c r="D33" s="3" t="s">
        <v>378</v>
      </c>
      <c r="E33" s="3"/>
      <c r="F33" s="3" t="s">
        <v>379</v>
      </c>
      <c r="G33" s="3" t="s">
        <v>379</v>
      </c>
      <c r="H33" s="3">
        <v>1</v>
      </c>
    </row>
    <row r="34" ht="20" customHeight="1" spans="1:8">
      <c r="A34" s="12"/>
      <c r="B34" s="3"/>
      <c r="C34" s="3" t="s">
        <v>99</v>
      </c>
      <c r="D34" s="3" t="s">
        <v>380</v>
      </c>
      <c r="E34" s="3"/>
      <c r="F34" s="3" t="s">
        <v>381</v>
      </c>
      <c r="G34" s="3" t="s">
        <v>381</v>
      </c>
      <c r="H34" s="3">
        <v>1</v>
      </c>
    </row>
    <row r="35" ht="20" customHeight="1" spans="1:8">
      <c r="A35" s="12"/>
      <c r="B35" s="3"/>
      <c r="C35" s="3" t="s">
        <v>99</v>
      </c>
      <c r="D35" s="3" t="s">
        <v>382</v>
      </c>
      <c r="E35" s="3"/>
      <c r="F35" s="3" t="s">
        <v>383</v>
      </c>
      <c r="G35" s="3" t="s">
        <v>383</v>
      </c>
      <c r="H35" s="3">
        <v>1</v>
      </c>
    </row>
    <row r="36" ht="20" customHeight="1" spans="1:8">
      <c r="A36" s="12"/>
      <c r="B36" s="3"/>
      <c r="C36" s="3" t="s">
        <v>99</v>
      </c>
      <c r="D36" s="3" t="s">
        <v>384</v>
      </c>
      <c r="E36" s="3"/>
      <c r="F36" s="3" t="s">
        <v>385</v>
      </c>
      <c r="G36" s="3" t="s">
        <v>385</v>
      </c>
      <c r="H36" s="3">
        <v>1</v>
      </c>
    </row>
    <row r="37" ht="20" customHeight="1" spans="1:8">
      <c r="A37" s="12"/>
      <c r="B37" s="3"/>
      <c r="C37" s="3" t="s">
        <v>99</v>
      </c>
      <c r="D37" s="3" t="s">
        <v>386</v>
      </c>
      <c r="E37" s="3"/>
      <c r="F37" s="3" t="s">
        <v>387</v>
      </c>
      <c r="G37" s="3" t="s">
        <v>387</v>
      </c>
      <c r="H37" s="3">
        <v>1</v>
      </c>
    </row>
    <row r="38" ht="20" customHeight="1" spans="1:8">
      <c r="A38" s="12"/>
      <c r="B38" s="3"/>
      <c r="C38" s="3" t="s">
        <v>99</v>
      </c>
      <c r="D38" s="3" t="s">
        <v>388</v>
      </c>
      <c r="E38" s="3"/>
      <c r="F38" s="3" t="s">
        <v>389</v>
      </c>
      <c r="G38" s="3" t="s">
        <v>389</v>
      </c>
      <c r="H38" s="3">
        <v>1</v>
      </c>
    </row>
    <row r="39" ht="20" customHeight="1" spans="1:8">
      <c r="A39" s="12"/>
      <c r="B39" s="11" t="s">
        <v>20</v>
      </c>
      <c r="C39" s="3" t="s">
        <v>194</v>
      </c>
      <c r="D39" s="3" t="s">
        <v>390</v>
      </c>
      <c r="E39" s="3"/>
      <c r="F39" s="3" t="s">
        <v>220</v>
      </c>
      <c r="G39" s="3" t="s">
        <v>220</v>
      </c>
      <c r="H39" s="3">
        <v>15</v>
      </c>
    </row>
    <row r="40" ht="20" customHeight="1" spans="1:8">
      <c r="A40" s="12"/>
      <c r="B40" s="17"/>
      <c r="C40" s="3" t="s">
        <v>194</v>
      </c>
      <c r="D40" s="3" t="s">
        <v>391</v>
      </c>
      <c r="E40" s="3"/>
      <c r="F40" s="3" t="s">
        <v>392</v>
      </c>
      <c r="G40" s="3" t="s">
        <v>392</v>
      </c>
      <c r="H40" s="3">
        <v>15</v>
      </c>
    </row>
    <row r="41" ht="43" customHeight="1" spans="1:8">
      <c r="A41" s="12"/>
      <c r="B41" s="3" t="s">
        <v>21</v>
      </c>
      <c r="C41" s="3" t="s">
        <v>197</v>
      </c>
      <c r="D41" s="3" t="s">
        <v>206</v>
      </c>
      <c r="E41" s="3"/>
      <c r="F41" s="20" t="s">
        <v>393</v>
      </c>
      <c r="G41" s="21">
        <v>0.95</v>
      </c>
      <c r="H41" s="3">
        <v>10</v>
      </c>
    </row>
    <row r="42" ht="22" customHeight="1" spans="1:8">
      <c r="A42" s="3" t="s">
        <v>132</v>
      </c>
      <c r="B42" s="9">
        <f>SUM(H11:H41)+G9</f>
        <v>89.5271697616962</v>
      </c>
      <c r="C42" s="9"/>
      <c r="D42" s="9"/>
      <c r="E42" s="9"/>
      <c r="F42" s="9"/>
      <c r="G42" s="9"/>
      <c r="H42" s="9"/>
    </row>
    <row r="43" ht="68" customHeight="1" spans="1:8">
      <c r="A43" s="3" t="s">
        <v>162</v>
      </c>
      <c r="B43" s="3"/>
      <c r="C43" s="4" t="s">
        <v>134</v>
      </c>
      <c r="D43" s="4"/>
      <c r="E43" s="4"/>
      <c r="F43" s="4"/>
      <c r="G43" s="4"/>
      <c r="H43" s="4"/>
    </row>
    <row r="44" ht="68" customHeight="1" spans="1:8">
      <c r="A44" s="3" t="s">
        <v>164</v>
      </c>
      <c r="B44" s="3"/>
      <c r="C44" s="4" t="s">
        <v>199</v>
      </c>
      <c r="D44" s="4"/>
      <c r="E44" s="4"/>
      <c r="F44" s="4"/>
      <c r="G44" s="4"/>
      <c r="H44" s="4"/>
    </row>
    <row r="45" ht="68" customHeight="1" spans="1:8">
      <c r="A45" s="3" t="s">
        <v>137</v>
      </c>
      <c r="B45" s="3"/>
      <c r="C45" s="3" t="s">
        <v>166</v>
      </c>
      <c r="D45" s="3"/>
      <c r="E45" s="3"/>
      <c r="F45" s="3"/>
      <c r="G45" s="3"/>
      <c r="H45" s="3"/>
    </row>
    <row r="46" ht="115" customHeight="1" spans="1:8">
      <c r="A46" s="18" t="s">
        <v>139</v>
      </c>
      <c r="B46" s="19"/>
      <c r="C46" s="19"/>
      <c r="D46" s="19"/>
      <c r="E46" s="19"/>
      <c r="F46" s="19"/>
      <c r="G46" s="19"/>
      <c r="H46" s="19"/>
    </row>
  </sheetData>
  <mergeCells count="60">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B42:H42"/>
    <mergeCell ref="A43:B43"/>
    <mergeCell ref="C43:H43"/>
    <mergeCell ref="A44:B44"/>
    <mergeCell ref="C44:H44"/>
    <mergeCell ref="A45:B45"/>
    <mergeCell ref="C45:H45"/>
    <mergeCell ref="A46:H46"/>
    <mergeCell ref="A10:A41"/>
    <mergeCell ref="B11:B20"/>
    <mergeCell ref="B21:B38"/>
    <mergeCell ref="B39:B40"/>
    <mergeCell ref="A8:B9"/>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M16" sqref="M16"/>
    </sheetView>
  </sheetViews>
  <sheetFormatPr defaultColWidth="9" defaultRowHeight="13.5" outlineLevelCol="7"/>
  <cols>
    <col min="4" max="4" width="9.75" customWidth="1"/>
    <col min="5" max="5" width="9.875" customWidth="1"/>
    <col min="6" max="6" width="11.375" customWidth="1"/>
    <col min="7" max="7" width="11" customWidth="1"/>
    <col min="8" max="8" width="15.375" customWidth="1"/>
  </cols>
  <sheetData>
    <row r="1" ht="42.95" customHeight="1" spans="1:8">
      <c r="A1" s="1" t="s">
        <v>394</v>
      </c>
      <c r="B1" s="1"/>
      <c r="C1" s="1"/>
      <c r="D1" s="1"/>
      <c r="E1" s="1"/>
      <c r="F1" s="1"/>
      <c r="G1" s="1"/>
      <c r="H1" s="1"/>
    </row>
    <row r="2" ht="21" customHeight="1" spans="1:8">
      <c r="A2" s="2" t="s">
        <v>395</v>
      </c>
      <c r="B2" s="2"/>
      <c r="C2" s="2"/>
      <c r="D2" s="2"/>
      <c r="E2" s="2"/>
      <c r="F2" s="2"/>
      <c r="G2" s="2"/>
      <c r="H2" s="2"/>
    </row>
    <row r="3" ht="30" customHeight="1" spans="1:8">
      <c r="A3" s="3" t="s">
        <v>7</v>
      </c>
      <c r="B3" s="3"/>
      <c r="C3" s="3" t="s">
        <v>57</v>
      </c>
      <c r="D3" s="3"/>
      <c r="E3" s="3"/>
      <c r="F3" s="3"/>
      <c r="G3" s="3"/>
      <c r="H3" s="3"/>
    </row>
    <row r="4" ht="30" customHeight="1" spans="1:8">
      <c r="A4" s="3" t="s">
        <v>142</v>
      </c>
      <c r="B4" s="3"/>
      <c r="C4" s="4" t="s">
        <v>33</v>
      </c>
      <c r="D4" s="4"/>
      <c r="E4" s="4"/>
      <c r="F4" s="3" t="s">
        <v>143</v>
      </c>
      <c r="G4" s="3"/>
      <c r="H4" s="3" t="s">
        <v>396</v>
      </c>
    </row>
    <row r="5" ht="30" customHeight="1" spans="1:8">
      <c r="A5" s="3" t="s">
        <v>144</v>
      </c>
      <c r="B5" s="3"/>
      <c r="C5" s="4" t="s">
        <v>317</v>
      </c>
      <c r="D5" s="4"/>
      <c r="E5" s="4"/>
      <c r="F5" s="4"/>
      <c r="G5" s="4"/>
      <c r="H5" s="4"/>
    </row>
    <row r="6" ht="30" customHeight="1" spans="1:8">
      <c r="A6" s="3" t="s">
        <v>146</v>
      </c>
      <c r="B6" s="3"/>
      <c r="C6" s="4" t="s">
        <v>397</v>
      </c>
      <c r="D6" s="4"/>
      <c r="E6" s="4"/>
      <c r="F6" s="4"/>
      <c r="G6" s="4"/>
      <c r="H6" s="4"/>
    </row>
    <row r="7" ht="30" customHeight="1" spans="1:8">
      <c r="A7" s="3" t="s">
        <v>148</v>
      </c>
      <c r="B7" s="3"/>
      <c r="C7" s="4" t="s">
        <v>228</v>
      </c>
      <c r="D7" s="4"/>
      <c r="E7" s="4"/>
      <c r="F7" s="4"/>
      <c r="G7" s="4"/>
      <c r="H7" s="4"/>
    </row>
    <row r="8" ht="30" customHeight="1" spans="1:8">
      <c r="A8" s="5" t="s">
        <v>150</v>
      </c>
      <c r="B8" s="6"/>
      <c r="C8" s="3"/>
      <c r="D8" s="3" t="s">
        <v>80</v>
      </c>
      <c r="E8" s="3" t="s">
        <v>81</v>
      </c>
      <c r="F8" s="3" t="s">
        <v>82</v>
      </c>
      <c r="G8" s="5" t="s">
        <v>151</v>
      </c>
      <c r="H8" s="6"/>
    </row>
    <row r="9" ht="30" customHeight="1" spans="1:8">
      <c r="A9" s="7"/>
      <c r="B9" s="8"/>
      <c r="C9" s="3" t="s">
        <v>152</v>
      </c>
      <c r="D9" s="3">
        <v>6</v>
      </c>
      <c r="E9" s="3">
        <v>5.6</v>
      </c>
      <c r="F9" s="52">
        <f>E9/D9</f>
        <v>0.933333333333333</v>
      </c>
      <c r="G9" s="53">
        <f>20*F9</f>
        <v>18.6666666666667</v>
      </c>
      <c r="H9" s="53"/>
    </row>
    <row r="10" ht="30" customHeight="1" spans="1:8">
      <c r="A10" s="11" t="s">
        <v>153</v>
      </c>
      <c r="B10" s="3" t="s">
        <v>89</v>
      </c>
      <c r="C10" s="3" t="s">
        <v>90</v>
      </c>
      <c r="D10" s="3" t="s">
        <v>91</v>
      </c>
      <c r="E10" s="3"/>
      <c r="F10" s="3" t="s">
        <v>92</v>
      </c>
      <c r="G10" s="3" t="s">
        <v>93</v>
      </c>
      <c r="H10" s="3" t="s">
        <v>83</v>
      </c>
    </row>
    <row r="11" ht="30" customHeight="1" spans="1:8">
      <c r="A11" s="12"/>
      <c r="B11" s="3" t="s">
        <v>18</v>
      </c>
      <c r="C11" s="3" t="s">
        <v>95</v>
      </c>
      <c r="D11" s="3" t="s">
        <v>398</v>
      </c>
      <c r="E11" s="3"/>
      <c r="F11" s="3" t="s">
        <v>399</v>
      </c>
      <c r="G11" s="3">
        <v>5.6</v>
      </c>
      <c r="H11" s="3">
        <v>20</v>
      </c>
    </row>
    <row r="12" ht="30" customHeight="1" spans="1:8">
      <c r="A12" s="12"/>
      <c r="B12" s="3" t="s">
        <v>19</v>
      </c>
      <c r="C12" s="3" t="s">
        <v>99</v>
      </c>
      <c r="D12" s="3" t="s">
        <v>400</v>
      </c>
      <c r="E12" s="3"/>
      <c r="F12" s="3" t="s">
        <v>373</v>
      </c>
      <c r="G12" s="3" t="s">
        <v>373</v>
      </c>
      <c r="H12" s="3">
        <v>7</v>
      </c>
    </row>
    <row r="13" ht="30" customHeight="1" spans="1:8">
      <c r="A13" s="12"/>
      <c r="B13" s="3"/>
      <c r="C13" s="3" t="s">
        <v>104</v>
      </c>
      <c r="D13" s="3" t="s">
        <v>401</v>
      </c>
      <c r="E13" s="3"/>
      <c r="F13" s="3" t="s">
        <v>402</v>
      </c>
      <c r="G13" s="16">
        <v>1</v>
      </c>
      <c r="H13" s="3">
        <v>7</v>
      </c>
    </row>
    <row r="14" ht="30" customHeight="1" spans="1:8">
      <c r="A14" s="12"/>
      <c r="B14" s="3"/>
      <c r="C14" s="3" t="s">
        <v>175</v>
      </c>
      <c r="D14" s="3" t="s">
        <v>403</v>
      </c>
      <c r="E14" s="3"/>
      <c r="F14" s="3" t="s">
        <v>404</v>
      </c>
      <c r="G14" s="3" t="s">
        <v>404</v>
      </c>
      <c r="H14" s="3">
        <v>6</v>
      </c>
    </row>
    <row r="15" ht="30" customHeight="1" spans="1:8">
      <c r="A15" s="12"/>
      <c r="B15" s="3" t="s">
        <v>20</v>
      </c>
      <c r="C15" s="3" t="s">
        <v>108</v>
      </c>
      <c r="D15" s="3" t="s">
        <v>405</v>
      </c>
      <c r="E15" s="3"/>
      <c r="F15" s="3" t="s">
        <v>406</v>
      </c>
      <c r="G15" s="3" t="s">
        <v>406</v>
      </c>
      <c r="H15" s="3">
        <v>28</v>
      </c>
    </row>
    <row r="16" ht="38.25" spans="1:8">
      <c r="A16" s="12"/>
      <c r="B16" s="3" t="s">
        <v>21</v>
      </c>
      <c r="C16" s="3" t="s">
        <v>407</v>
      </c>
      <c r="D16" s="3" t="s">
        <v>408</v>
      </c>
      <c r="E16" s="3"/>
      <c r="F16" s="3" t="s">
        <v>113</v>
      </c>
      <c r="G16" s="16">
        <v>0.95</v>
      </c>
      <c r="H16" s="3">
        <v>10</v>
      </c>
    </row>
    <row r="17" ht="30" customHeight="1" spans="1:8">
      <c r="A17" s="3" t="s">
        <v>132</v>
      </c>
      <c r="B17" s="3">
        <v>96.67</v>
      </c>
      <c r="C17" s="3"/>
      <c r="D17" s="3"/>
      <c r="E17" s="3"/>
      <c r="F17" s="3"/>
      <c r="G17" s="3"/>
      <c r="H17" s="3"/>
    </row>
    <row r="18" ht="180" customHeight="1" spans="1:8">
      <c r="A18" s="3" t="s">
        <v>162</v>
      </c>
      <c r="B18" s="3"/>
      <c r="C18" s="4" t="s">
        <v>182</v>
      </c>
      <c r="D18" s="4"/>
      <c r="E18" s="4"/>
      <c r="F18" s="4"/>
      <c r="G18" s="4"/>
      <c r="H18" s="4"/>
    </row>
    <row r="19" ht="180" customHeight="1" spans="1:8">
      <c r="A19" s="3" t="s">
        <v>164</v>
      </c>
      <c r="B19" s="3"/>
      <c r="C19" s="4" t="s">
        <v>182</v>
      </c>
      <c r="D19" s="4"/>
      <c r="E19" s="4"/>
      <c r="F19" s="4"/>
      <c r="G19" s="4"/>
      <c r="H19" s="4"/>
    </row>
    <row r="20" ht="180" customHeight="1" spans="1:8">
      <c r="A20" s="3" t="s">
        <v>137</v>
      </c>
      <c r="B20" s="3"/>
      <c r="C20" s="3" t="s">
        <v>166</v>
      </c>
      <c r="D20" s="3"/>
      <c r="E20" s="3"/>
      <c r="F20" s="3"/>
      <c r="G20" s="3"/>
      <c r="H20" s="3"/>
    </row>
    <row r="21" ht="134.1" customHeight="1" spans="1:8">
      <c r="A21" s="18" t="s">
        <v>139</v>
      </c>
      <c r="B21" s="19"/>
      <c r="C21" s="19"/>
      <c r="D21" s="19"/>
      <c r="E21" s="19"/>
      <c r="F21" s="19"/>
      <c r="G21" s="19"/>
      <c r="H21" s="19"/>
    </row>
  </sheetData>
  <mergeCells count="33">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B17:H17"/>
    <mergeCell ref="A18:B18"/>
    <mergeCell ref="C18:H18"/>
    <mergeCell ref="A19:B19"/>
    <mergeCell ref="C19:H19"/>
    <mergeCell ref="A20:B20"/>
    <mergeCell ref="C20:H20"/>
    <mergeCell ref="A21:H21"/>
    <mergeCell ref="A10:A16"/>
    <mergeCell ref="B12:B14"/>
    <mergeCell ref="A8:B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2"/>
  <sheetViews>
    <sheetView workbookViewId="0">
      <pane xSplit="9" ySplit="4" topLeftCell="J5" activePane="bottomRight" state="frozen"/>
      <selection/>
      <selection pane="topRight"/>
      <selection pane="bottomLeft"/>
      <selection pane="bottomRight" activeCell="E27" sqref="E27"/>
    </sheetView>
  </sheetViews>
  <sheetFormatPr defaultColWidth="9" defaultRowHeight="13.5"/>
  <cols>
    <col min="1" max="1" width="5" style="104" customWidth="1"/>
    <col min="2" max="2" width="6.5" style="104" customWidth="1"/>
    <col min="3" max="3" width="6" style="104" customWidth="1"/>
    <col min="4" max="4" width="17.25" style="104" customWidth="1"/>
    <col min="5" max="5" width="40" style="104" customWidth="1"/>
    <col min="6" max="6" width="16.75" style="104" customWidth="1"/>
    <col min="7" max="7" width="11.75" style="104" customWidth="1"/>
    <col min="8" max="8" width="11" style="104" customWidth="1"/>
    <col min="9" max="9" width="12.125" style="104" customWidth="1"/>
    <col min="10" max="10" width="11.125" style="104" customWidth="1"/>
    <col min="11" max="11" width="9" style="155" customWidth="1"/>
    <col min="12" max="12" width="11.125" style="104"/>
    <col min="13" max="13" width="10.5" style="104" customWidth="1"/>
    <col min="14" max="14" width="9" style="104"/>
    <col min="15" max="15" width="11.25" style="104" customWidth="1"/>
    <col min="16" max="16" width="10.875" style="104" customWidth="1"/>
    <col min="17" max="17" width="9" style="104" customWidth="1"/>
    <col min="18" max="18" width="35.25" style="104" customWidth="1"/>
  </cols>
  <sheetData>
    <row r="1" ht="50.25" customHeight="1" spans="1:18">
      <c r="A1" s="156" t="s">
        <v>26</v>
      </c>
      <c r="B1" s="156"/>
      <c r="C1" s="156"/>
      <c r="D1" s="156"/>
      <c r="E1" s="157"/>
      <c r="F1" s="157"/>
      <c r="G1" s="157"/>
      <c r="H1" s="157"/>
      <c r="I1" s="157"/>
      <c r="J1" s="157"/>
      <c r="K1" s="171"/>
      <c r="L1" s="157"/>
      <c r="M1" s="157"/>
      <c r="N1" s="157"/>
      <c r="O1" s="157"/>
      <c r="P1" s="157"/>
      <c r="Q1" s="157"/>
      <c r="R1" s="157"/>
    </row>
    <row r="2" s="153" customFormat="1" ht="24.95" customHeight="1" spans="1:18">
      <c r="A2" s="158" t="s">
        <v>1</v>
      </c>
      <c r="B2" s="158"/>
      <c r="C2" s="158"/>
      <c r="D2" s="158"/>
      <c r="E2" s="159"/>
      <c r="F2" s="159"/>
      <c r="G2" s="159" t="s">
        <v>2</v>
      </c>
      <c r="H2" s="159"/>
      <c r="I2" s="159"/>
      <c r="J2" s="159"/>
      <c r="K2" s="172"/>
      <c r="L2" s="159"/>
      <c r="M2" s="159"/>
      <c r="N2" s="159"/>
      <c r="O2" s="159"/>
      <c r="P2" s="159"/>
      <c r="Q2" s="159"/>
      <c r="R2" s="159" t="s">
        <v>3</v>
      </c>
    </row>
    <row r="3" s="154" customFormat="1" ht="18.95" customHeight="1" spans="1:18">
      <c r="A3" s="160" t="s">
        <v>27</v>
      </c>
      <c r="B3" s="160" t="s">
        <v>5</v>
      </c>
      <c r="C3" s="160" t="s">
        <v>28</v>
      </c>
      <c r="D3" s="160" t="s">
        <v>6</v>
      </c>
      <c r="E3" s="160" t="s">
        <v>7</v>
      </c>
      <c r="F3" s="160" t="s">
        <v>8</v>
      </c>
      <c r="G3" s="161" t="s">
        <v>9</v>
      </c>
      <c r="H3" s="161"/>
      <c r="I3" s="161"/>
      <c r="J3" s="160" t="s">
        <v>10</v>
      </c>
      <c r="K3" s="173" t="s">
        <v>11</v>
      </c>
      <c r="L3" s="161" t="s">
        <v>29</v>
      </c>
      <c r="M3" s="161"/>
      <c r="N3" s="161"/>
      <c r="O3" s="161"/>
      <c r="P3" s="161"/>
      <c r="Q3" s="177"/>
      <c r="R3" s="161" t="s">
        <v>13</v>
      </c>
    </row>
    <row r="4" s="154" customFormat="1" ht="40.5" customHeight="1" spans="1:18">
      <c r="A4" s="162"/>
      <c r="B4" s="162"/>
      <c r="C4" s="162"/>
      <c r="D4" s="162"/>
      <c r="E4" s="162"/>
      <c r="F4" s="162"/>
      <c r="G4" s="162" t="s">
        <v>14</v>
      </c>
      <c r="H4" s="162" t="s">
        <v>15</v>
      </c>
      <c r="I4" s="162" t="s">
        <v>16</v>
      </c>
      <c r="J4" s="162"/>
      <c r="K4" s="174"/>
      <c r="L4" s="161" t="s">
        <v>17</v>
      </c>
      <c r="M4" s="161" t="s">
        <v>30</v>
      </c>
      <c r="N4" s="161" t="s">
        <v>19</v>
      </c>
      <c r="O4" s="161" t="s">
        <v>20</v>
      </c>
      <c r="P4" s="161" t="s">
        <v>31</v>
      </c>
      <c r="Q4" s="177" t="s">
        <v>22</v>
      </c>
      <c r="R4" s="161"/>
    </row>
    <row r="5" spans="1:18">
      <c r="A5" s="81"/>
      <c r="B5" s="163" t="s">
        <v>32</v>
      </c>
      <c r="C5" s="81">
        <v>1</v>
      </c>
      <c r="D5" s="164" t="s">
        <v>33</v>
      </c>
      <c r="E5" s="164" t="s">
        <v>34</v>
      </c>
      <c r="F5" s="81" t="s">
        <v>35</v>
      </c>
      <c r="G5" s="165">
        <v>61.46</v>
      </c>
      <c r="H5" s="166"/>
      <c r="I5" s="168">
        <f t="shared" ref="I5:I16" si="0">G5+H5</f>
        <v>61.46</v>
      </c>
      <c r="J5" s="168">
        <v>36.39</v>
      </c>
      <c r="K5" s="175">
        <f>J5/I5</f>
        <v>0.592092417832737</v>
      </c>
      <c r="L5" s="164">
        <v>11.842</v>
      </c>
      <c r="M5" s="164">
        <v>20</v>
      </c>
      <c r="N5" s="164">
        <v>20</v>
      </c>
      <c r="O5" s="164">
        <v>28</v>
      </c>
      <c r="P5" s="164">
        <v>10</v>
      </c>
      <c r="Q5" s="164">
        <f t="shared" ref="Q5:Q31" si="1">SUM(L5:P5)</f>
        <v>89.842</v>
      </c>
      <c r="R5" s="164"/>
    </row>
    <row r="6" spans="1:18">
      <c r="A6" s="81"/>
      <c r="B6" s="163" t="s">
        <v>32</v>
      </c>
      <c r="C6" s="81">
        <v>2</v>
      </c>
      <c r="D6" s="164" t="s">
        <v>33</v>
      </c>
      <c r="E6" s="167" t="s">
        <v>36</v>
      </c>
      <c r="F6" s="81" t="s">
        <v>37</v>
      </c>
      <c r="G6" s="165">
        <v>16.62</v>
      </c>
      <c r="H6" s="166"/>
      <c r="I6" s="168">
        <f t="shared" si="0"/>
        <v>16.62</v>
      </c>
      <c r="J6" s="168">
        <v>15.21</v>
      </c>
      <c r="K6" s="175">
        <f t="shared" ref="K6:K31" si="2">J6/I6</f>
        <v>0.915162454873646</v>
      </c>
      <c r="L6" s="164">
        <v>18.304</v>
      </c>
      <c r="M6" s="164">
        <v>20</v>
      </c>
      <c r="N6" s="164">
        <v>20</v>
      </c>
      <c r="O6" s="164">
        <v>28</v>
      </c>
      <c r="P6" s="164">
        <v>10</v>
      </c>
      <c r="Q6" s="164">
        <f t="shared" si="1"/>
        <v>96.304</v>
      </c>
      <c r="R6" s="164"/>
    </row>
    <row r="7" spans="1:18">
      <c r="A7" s="81"/>
      <c r="B7" s="163" t="s">
        <v>32</v>
      </c>
      <c r="C7" s="81">
        <v>3</v>
      </c>
      <c r="D7" s="164" t="s">
        <v>33</v>
      </c>
      <c r="E7" s="167" t="s">
        <v>38</v>
      </c>
      <c r="F7" s="81" t="s">
        <v>37</v>
      </c>
      <c r="G7" s="165">
        <v>1338.21</v>
      </c>
      <c r="H7" s="166"/>
      <c r="I7" s="168">
        <f t="shared" si="0"/>
        <v>1338.21</v>
      </c>
      <c r="J7" s="168">
        <v>793.43</v>
      </c>
      <c r="K7" s="175">
        <f t="shared" si="2"/>
        <v>0.592903953789017</v>
      </c>
      <c r="L7" s="164">
        <v>11.86</v>
      </c>
      <c r="M7" s="164">
        <v>20</v>
      </c>
      <c r="N7" s="164">
        <v>20</v>
      </c>
      <c r="O7" s="164">
        <v>30</v>
      </c>
      <c r="P7" s="164">
        <v>10</v>
      </c>
      <c r="Q7" s="164">
        <f t="shared" si="1"/>
        <v>91.86</v>
      </c>
      <c r="R7" s="164" t="s">
        <v>39</v>
      </c>
    </row>
    <row r="8" spans="1:18">
      <c r="A8" s="81"/>
      <c r="B8" s="163" t="s">
        <v>32</v>
      </c>
      <c r="C8" s="81">
        <v>4</v>
      </c>
      <c r="D8" s="164" t="s">
        <v>33</v>
      </c>
      <c r="E8" s="167" t="s">
        <v>40</v>
      </c>
      <c r="F8" s="81" t="s">
        <v>37</v>
      </c>
      <c r="G8" s="165">
        <v>2899</v>
      </c>
      <c r="H8" s="166"/>
      <c r="I8" s="168">
        <f t="shared" si="0"/>
        <v>2899</v>
      </c>
      <c r="J8" s="168">
        <v>2110.17</v>
      </c>
      <c r="K8" s="175">
        <f t="shared" si="2"/>
        <v>0.727895826146947</v>
      </c>
      <c r="L8" s="164">
        <v>14.56</v>
      </c>
      <c r="M8" s="164">
        <v>20</v>
      </c>
      <c r="N8" s="164">
        <v>20</v>
      </c>
      <c r="O8" s="164">
        <v>27</v>
      </c>
      <c r="P8" s="164">
        <v>10</v>
      </c>
      <c r="Q8" s="164">
        <f t="shared" si="1"/>
        <v>91.56</v>
      </c>
      <c r="R8" s="164" t="s">
        <v>39</v>
      </c>
    </row>
    <row r="9" spans="1:18">
      <c r="A9" s="81"/>
      <c r="B9" s="163" t="s">
        <v>32</v>
      </c>
      <c r="C9" s="81">
        <v>5</v>
      </c>
      <c r="D9" s="164" t="s">
        <v>33</v>
      </c>
      <c r="E9" s="167" t="s">
        <v>41</v>
      </c>
      <c r="F9" s="81" t="s">
        <v>42</v>
      </c>
      <c r="G9" s="165">
        <v>600</v>
      </c>
      <c r="H9" s="166"/>
      <c r="I9" s="168">
        <f t="shared" si="0"/>
        <v>600</v>
      </c>
      <c r="J9" s="168">
        <v>173.46</v>
      </c>
      <c r="K9" s="175">
        <f t="shared" si="2"/>
        <v>0.2891</v>
      </c>
      <c r="L9" s="164">
        <v>5.782</v>
      </c>
      <c r="M9" s="164">
        <v>20</v>
      </c>
      <c r="N9" s="164">
        <v>20</v>
      </c>
      <c r="O9" s="164">
        <v>30</v>
      </c>
      <c r="P9" s="164">
        <v>10</v>
      </c>
      <c r="Q9" s="164">
        <f t="shared" si="1"/>
        <v>85.782</v>
      </c>
      <c r="R9" s="164" t="s">
        <v>39</v>
      </c>
    </row>
    <row r="10" spans="1:18">
      <c r="A10" s="81"/>
      <c r="B10" s="163" t="s">
        <v>32</v>
      </c>
      <c r="C10" s="81">
        <v>6</v>
      </c>
      <c r="D10" s="164" t="s">
        <v>33</v>
      </c>
      <c r="E10" s="167" t="s">
        <v>43</v>
      </c>
      <c r="F10" s="81" t="s">
        <v>44</v>
      </c>
      <c r="G10" s="165">
        <v>218.3</v>
      </c>
      <c r="H10" s="166"/>
      <c r="I10" s="168">
        <f t="shared" si="0"/>
        <v>218.3</v>
      </c>
      <c r="J10" s="168">
        <v>155.95</v>
      </c>
      <c r="K10" s="175">
        <f t="shared" si="2"/>
        <v>0.714383875400824</v>
      </c>
      <c r="L10" s="164">
        <v>14.29</v>
      </c>
      <c r="M10" s="164">
        <v>20</v>
      </c>
      <c r="N10" s="164">
        <v>20</v>
      </c>
      <c r="O10" s="164">
        <v>30</v>
      </c>
      <c r="P10" s="164">
        <v>10</v>
      </c>
      <c r="Q10" s="164">
        <f t="shared" si="1"/>
        <v>94.29</v>
      </c>
      <c r="R10" s="164" t="s">
        <v>39</v>
      </c>
    </row>
    <row r="11" spans="1:18">
      <c r="A11" s="81"/>
      <c r="B11" s="163" t="s">
        <v>32</v>
      </c>
      <c r="C11" s="81">
        <v>7</v>
      </c>
      <c r="D11" s="164" t="s">
        <v>33</v>
      </c>
      <c r="E11" s="167" t="s">
        <v>45</v>
      </c>
      <c r="F11" s="81" t="s">
        <v>44</v>
      </c>
      <c r="G11" s="165">
        <v>2658</v>
      </c>
      <c r="H11" s="166"/>
      <c r="I11" s="168">
        <f t="shared" si="0"/>
        <v>2658</v>
      </c>
      <c r="J11" s="168">
        <v>2610.14</v>
      </c>
      <c r="K11" s="175">
        <f t="shared" si="2"/>
        <v>0.981993980436418</v>
      </c>
      <c r="L11" s="164">
        <v>19.64</v>
      </c>
      <c r="M11" s="164">
        <v>20</v>
      </c>
      <c r="N11" s="164">
        <v>20</v>
      </c>
      <c r="O11" s="164">
        <v>26</v>
      </c>
      <c r="P11" s="164">
        <v>10</v>
      </c>
      <c r="Q11" s="164">
        <f t="shared" si="1"/>
        <v>95.64</v>
      </c>
      <c r="R11" s="164"/>
    </row>
    <row r="12" spans="1:18">
      <c r="A12" s="81"/>
      <c r="B12" s="163" t="s">
        <v>32</v>
      </c>
      <c r="C12" s="81">
        <v>8</v>
      </c>
      <c r="D12" s="164" t="s">
        <v>33</v>
      </c>
      <c r="E12" s="167" t="s">
        <v>46</v>
      </c>
      <c r="F12" s="81" t="s">
        <v>47</v>
      </c>
      <c r="G12" s="165">
        <v>4649.4</v>
      </c>
      <c r="H12" s="166"/>
      <c r="I12" s="168">
        <f t="shared" si="0"/>
        <v>4649.4</v>
      </c>
      <c r="J12" s="168">
        <v>4480.42</v>
      </c>
      <c r="K12" s="175">
        <f t="shared" si="2"/>
        <v>0.963655525444143</v>
      </c>
      <c r="L12" s="164">
        <v>19.27</v>
      </c>
      <c r="M12" s="164">
        <v>20</v>
      </c>
      <c r="N12" s="164">
        <v>20</v>
      </c>
      <c r="O12" s="164">
        <v>26</v>
      </c>
      <c r="P12" s="164">
        <v>10</v>
      </c>
      <c r="Q12" s="164">
        <f t="shared" si="1"/>
        <v>95.27</v>
      </c>
      <c r="R12" s="164"/>
    </row>
    <row r="13" spans="1:18">
      <c r="A13" s="81"/>
      <c r="B13" s="163" t="s">
        <v>32</v>
      </c>
      <c r="C13" s="81">
        <v>9</v>
      </c>
      <c r="D13" s="164" t="s">
        <v>33</v>
      </c>
      <c r="E13" s="167" t="s">
        <v>48</v>
      </c>
      <c r="F13" s="81" t="s">
        <v>49</v>
      </c>
      <c r="G13" s="165">
        <v>1380</v>
      </c>
      <c r="H13" s="166"/>
      <c r="I13" s="168">
        <f t="shared" si="0"/>
        <v>1380</v>
      </c>
      <c r="J13" s="168">
        <v>939.44</v>
      </c>
      <c r="K13" s="175">
        <f t="shared" si="2"/>
        <v>0.680753623188406</v>
      </c>
      <c r="L13" s="164">
        <v>13.62</v>
      </c>
      <c r="M13" s="164">
        <v>15.45</v>
      </c>
      <c r="N13" s="164">
        <v>20</v>
      </c>
      <c r="O13" s="164">
        <v>30</v>
      </c>
      <c r="P13" s="164">
        <v>10</v>
      </c>
      <c r="Q13" s="164">
        <f t="shared" si="1"/>
        <v>89.07</v>
      </c>
      <c r="R13" s="164" t="s">
        <v>39</v>
      </c>
    </row>
    <row r="14" spans="1:18">
      <c r="A14" s="81"/>
      <c r="B14" s="163" t="s">
        <v>32</v>
      </c>
      <c r="C14" s="81">
        <v>10</v>
      </c>
      <c r="D14" s="164" t="s">
        <v>33</v>
      </c>
      <c r="E14" s="167" t="s">
        <v>50</v>
      </c>
      <c r="F14" s="81" t="s">
        <v>51</v>
      </c>
      <c r="G14" s="165">
        <v>3874.78</v>
      </c>
      <c r="H14" s="166"/>
      <c r="I14" s="168">
        <f t="shared" si="0"/>
        <v>3874.78</v>
      </c>
      <c r="J14" s="168">
        <v>2989.59</v>
      </c>
      <c r="K14" s="175">
        <f t="shared" si="2"/>
        <v>0.771550900954377</v>
      </c>
      <c r="L14" s="164">
        <v>15.43</v>
      </c>
      <c r="M14" s="164">
        <v>20</v>
      </c>
      <c r="N14" s="164">
        <v>20</v>
      </c>
      <c r="O14" s="164">
        <v>28</v>
      </c>
      <c r="P14" s="164">
        <v>10</v>
      </c>
      <c r="Q14" s="164">
        <f t="shared" si="1"/>
        <v>93.43</v>
      </c>
      <c r="R14" s="164"/>
    </row>
    <row r="15" spans="1:18">
      <c r="A15" s="81"/>
      <c r="B15" s="163" t="s">
        <v>32</v>
      </c>
      <c r="C15" s="81">
        <v>11</v>
      </c>
      <c r="D15" s="164" t="s">
        <v>33</v>
      </c>
      <c r="E15" s="167" t="s">
        <v>52</v>
      </c>
      <c r="F15" s="81" t="s">
        <v>51</v>
      </c>
      <c r="G15" s="165">
        <v>884.13</v>
      </c>
      <c r="H15" s="166"/>
      <c r="I15" s="168">
        <f t="shared" si="0"/>
        <v>884.13</v>
      </c>
      <c r="J15" s="168">
        <v>863.28</v>
      </c>
      <c r="K15" s="175">
        <f t="shared" si="2"/>
        <v>0.976417495164738</v>
      </c>
      <c r="L15" s="164">
        <v>19.53</v>
      </c>
      <c r="M15" s="164">
        <v>20</v>
      </c>
      <c r="N15" s="164">
        <v>19</v>
      </c>
      <c r="O15" s="164">
        <v>30</v>
      </c>
      <c r="P15" s="164">
        <v>10</v>
      </c>
      <c r="Q15" s="164">
        <f t="shared" si="1"/>
        <v>98.53</v>
      </c>
      <c r="R15" s="164"/>
    </row>
    <row r="16" spans="1:18">
      <c r="A16" s="81"/>
      <c r="B16" s="163" t="s">
        <v>32</v>
      </c>
      <c r="C16" s="81">
        <v>12</v>
      </c>
      <c r="D16" s="164" t="s">
        <v>33</v>
      </c>
      <c r="E16" s="167" t="s">
        <v>53</v>
      </c>
      <c r="F16" s="81" t="s">
        <v>51</v>
      </c>
      <c r="G16" s="165">
        <v>785</v>
      </c>
      <c r="H16" s="168">
        <v>-305</v>
      </c>
      <c r="I16" s="168">
        <f t="shared" si="0"/>
        <v>480</v>
      </c>
      <c r="J16" s="168">
        <v>119.38</v>
      </c>
      <c r="K16" s="175">
        <f t="shared" si="2"/>
        <v>0.248708333333333</v>
      </c>
      <c r="L16" s="164">
        <v>4.97</v>
      </c>
      <c r="M16" s="164">
        <v>20</v>
      </c>
      <c r="N16" s="164">
        <v>16</v>
      </c>
      <c r="O16" s="164">
        <v>30</v>
      </c>
      <c r="P16" s="164">
        <v>10</v>
      </c>
      <c r="Q16" s="164">
        <f t="shared" si="1"/>
        <v>80.97</v>
      </c>
      <c r="R16" s="164" t="s">
        <v>39</v>
      </c>
    </row>
    <row r="17" spans="1:18">
      <c r="A17" s="81"/>
      <c r="B17" s="163" t="s">
        <v>32</v>
      </c>
      <c r="C17" s="81">
        <v>13</v>
      </c>
      <c r="D17" s="164" t="s">
        <v>33</v>
      </c>
      <c r="E17" s="167" t="s">
        <v>54</v>
      </c>
      <c r="F17" s="81" t="s">
        <v>49</v>
      </c>
      <c r="G17" s="165">
        <v>0</v>
      </c>
      <c r="H17" s="168">
        <v>271.57</v>
      </c>
      <c r="I17" s="168">
        <f t="shared" ref="I17:I31" si="3">G17+H17</f>
        <v>271.57</v>
      </c>
      <c r="J17" s="168">
        <v>116.04</v>
      </c>
      <c r="K17" s="175">
        <f t="shared" si="2"/>
        <v>0.427293147254851</v>
      </c>
      <c r="L17" s="164">
        <v>8.55</v>
      </c>
      <c r="M17" s="164">
        <v>18</v>
      </c>
      <c r="N17" s="164">
        <v>20</v>
      </c>
      <c r="O17" s="164">
        <v>28</v>
      </c>
      <c r="P17" s="164">
        <v>10</v>
      </c>
      <c r="Q17" s="164">
        <f t="shared" si="1"/>
        <v>84.55</v>
      </c>
      <c r="R17" s="164" t="s">
        <v>39</v>
      </c>
    </row>
    <row r="18" spans="1:18">
      <c r="A18" s="81"/>
      <c r="B18" s="163" t="s">
        <v>32</v>
      </c>
      <c r="C18" s="81">
        <v>14</v>
      </c>
      <c r="D18" s="164" t="s">
        <v>33</v>
      </c>
      <c r="E18" s="167" t="s">
        <v>55</v>
      </c>
      <c r="F18" s="81" t="s">
        <v>51</v>
      </c>
      <c r="G18" s="165">
        <v>841</v>
      </c>
      <c r="H18" s="166"/>
      <c r="I18" s="168">
        <f t="shared" si="3"/>
        <v>841</v>
      </c>
      <c r="J18" s="168">
        <v>190</v>
      </c>
      <c r="K18" s="175">
        <f t="shared" si="2"/>
        <v>0.225921521997622</v>
      </c>
      <c r="L18" s="164">
        <v>4.52</v>
      </c>
      <c r="M18" s="164">
        <v>18</v>
      </c>
      <c r="N18" s="164">
        <v>20</v>
      </c>
      <c r="O18" s="164">
        <v>25</v>
      </c>
      <c r="P18" s="164">
        <v>10</v>
      </c>
      <c r="Q18" s="164">
        <f t="shared" si="1"/>
        <v>77.52</v>
      </c>
      <c r="R18" s="164" t="s">
        <v>39</v>
      </c>
    </row>
    <row r="19" spans="1:18">
      <c r="A19" s="81"/>
      <c r="B19" s="163" t="s">
        <v>32</v>
      </c>
      <c r="C19" s="81">
        <v>15</v>
      </c>
      <c r="D19" s="164" t="s">
        <v>33</v>
      </c>
      <c r="E19" s="167" t="s">
        <v>56</v>
      </c>
      <c r="F19" s="81" t="s">
        <v>47</v>
      </c>
      <c r="G19" s="165">
        <v>3710.21</v>
      </c>
      <c r="H19" s="166"/>
      <c r="I19" s="168">
        <f t="shared" si="3"/>
        <v>3710.21</v>
      </c>
      <c r="J19" s="168">
        <v>1702.51</v>
      </c>
      <c r="K19" s="175">
        <f t="shared" si="2"/>
        <v>0.458871600259824</v>
      </c>
      <c r="L19" s="164">
        <v>9.53</v>
      </c>
      <c r="M19" s="164">
        <v>20</v>
      </c>
      <c r="N19" s="164">
        <v>20</v>
      </c>
      <c r="O19" s="164">
        <v>30</v>
      </c>
      <c r="P19" s="164">
        <v>10</v>
      </c>
      <c r="Q19" s="164">
        <f t="shared" si="1"/>
        <v>89.53</v>
      </c>
      <c r="R19" s="164" t="s">
        <v>39</v>
      </c>
    </row>
    <row r="20" spans="1:18">
      <c r="A20" s="81"/>
      <c r="B20" s="163" t="s">
        <v>32</v>
      </c>
      <c r="C20" s="81">
        <v>16</v>
      </c>
      <c r="D20" s="164" t="s">
        <v>33</v>
      </c>
      <c r="E20" s="167" t="s">
        <v>57</v>
      </c>
      <c r="F20" s="81" t="s">
        <v>47</v>
      </c>
      <c r="G20" s="165">
        <v>6</v>
      </c>
      <c r="H20" s="166"/>
      <c r="I20" s="168">
        <f t="shared" si="3"/>
        <v>6</v>
      </c>
      <c r="J20" s="168">
        <v>5.6</v>
      </c>
      <c r="K20" s="175">
        <f t="shared" si="2"/>
        <v>0.933333333333333</v>
      </c>
      <c r="L20" s="164">
        <v>18.67</v>
      </c>
      <c r="M20" s="164">
        <v>20</v>
      </c>
      <c r="N20" s="164">
        <v>20</v>
      </c>
      <c r="O20" s="164">
        <v>28</v>
      </c>
      <c r="P20" s="164">
        <v>10</v>
      </c>
      <c r="Q20" s="164">
        <f t="shared" si="1"/>
        <v>96.67</v>
      </c>
      <c r="R20" s="164"/>
    </row>
    <row r="21" spans="1:18">
      <c r="A21" s="81"/>
      <c r="B21" s="163" t="s">
        <v>32</v>
      </c>
      <c r="C21" s="81">
        <v>17</v>
      </c>
      <c r="D21" s="164" t="s">
        <v>33</v>
      </c>
      <c r="E21" s="167" t="s">
        <v>58</v>
      </c>
      <c r="F21" s="81" t="s">
        <v>49</v>
      </c>
      <c r="G21" s="165">
        <v>318.69</v>
      </c>
      <c r="H21" s="166"/>
      <c r="I21" s="168">
        <f t="shared" si="3"/>
        <v>318.69</v>
      </c>
      <c r="J21" s="168">
        <v>183.3</v>
      </c>
      <c r="K21" s="175">
        <f t="shared" si="2"/>
        <v>0.575167090275817</v>
      </c>
      <c r="L21" s="164">
        <v>15</v>
      </c>
      <c r="M21" s="164">
        <v>20</v>
      </c>
      <c r="N21" s="164">
        <v>20</v>
      </c>
      <c r="O21" s="164">
        <v>20</v>
      </c>
      <c r="P21" s="164">
        <v>10</v>
      </c>
      <c r="Q21" s="164">
        <f t="shared" si="1"/>
        <v>85</v>
      </c>
      <c r="R21" s="164" t="s">
        <v>39</v>
      </c>
    </row>
    <row r="22" spans="1:18">
      <c r="A22" s="81"/>
      <c r="B22" s="163" t="s">
        <v>32</v>
      </c>
      <c r="C22" s="81">
        <v>18</v>
      </c>
      <c r="D22" s="164" t="s">
        <v>33</v>
      </c>
      <c r="E22" s="167" t="s">
        <v>59</v>
      </c>
      <c r="F22" s="81" t="s">
        <v>49</v>
      </c>
      <c r="G22" s="165">
        <v>1004.55</v>
      </c>
      <c r="H22" s="166"/>
      <c r="I22" s="168">
        <f t="shared" si="3"/>
        <v>1004.55</v>
      </c>
      <c r="J22" s="168">
        <v>905.67</v>
      </c>
      <c r="K22" s="175">
        <f t="shared" si="2"/>
        <v>0.90156786620875</v>
      </c>
      <c r="L22" s="164">
        <v>18.03</v>
      </c>
      <c r="M22" s="164">
        <v>20</v>
      </c>
      <c r="N22" s="164">
        <v>20</v>
      </c>
      <c r="O22" s="164">
        <v>26</v>
      </c>
      <c r="P22" s="164">
        <v>10</v>
      </c>
      <c r="Q22" s="164">
        <f t="shared" si="1"/>
        <v>94.03</v>
      </c>
      <c r="R22" s="164"/>
    </row>
    <row r="23" spans="1:18">
      <c r="A23" s="81"/>
      <c r="B23" s="163" t="s">
        <v>32</v>
      </c>
      <c r="C23" s="81">
        <v>19</v>
      </c>
      <c r="D23" s="164" t="s">
        <v>33</v>
      </c>
      <c r="E23" s="167" t="s">
        <v>60</v>
      </c>
      <c r="F23" s="81" t="s">
        <v>47</v>
      </c>
      <c r="G23" s="165">
        <v>1200</v>
      </c>
      <c r="H23" s="166"/>
      <c r="I23" s="168">
        <f t="shared" si="3"/>
        <v>1200</v>
      </c>
      <c r="J23" s="168">
        <v>415.5</v>
      </c>
      <c r="K23" s="175">
        <f t="shared" si="2"/>
        <v>0.34625</v>
      </c>
      <c r="L23" s="164">
        <v>6.93</v>
      </c>
      <c r="M23" s="164">
        <v>20</v>
      </c>
      <c r="N23" s="164">
        <v>20</v>
      </c>
      <c r="O23" s="164">
        <v>30</v>
      </c>
      <c r="P23" s="164">
        <v>10</v>
      </c>
      <c r="Q23" s="164">
        <f t="shared" si="1"/>
        <v>86.93</v>
      </c>
      <c r="R23" s="164" t="s">
        <v>39</v>
      </c>
    </row>
    <row r="24" spans="1:18">
      <c r="A24" s="81"/>
      <c r="B24" s="163" t="s">
        <v>32</v>
      </c>
      <c r="C24" s="81">
        <v>20</v>
      </c>
      <c r="D24" s="164" t="s">
        <v>33</v>
      </c>
      <c r="E24" s="167" t="s">
        <v>61</v>
      </c>
      <c r="F24" s="81" t="s">
        <v>62</v>
      </c>
      <c r="G24" s="165">
        <v>54.74</v>
      </c>
      <c r="H24" s="166"/>
      <c r="I24" s="168">
        <f t="shared" si="3"/>
        <v>54.74</v>
      </c>
      <c r="J24" s="168">
        <v>34.08</v>
      </c>
      <c r="K24" s="175">
        <f t="shared" si="2"/>
        <v>0.622579466569236</v>
      </c>
      <c r="L24" s="164">
        <v>12.45</v>
      </c>
      <c r="M24" s="164">
        <v>20</v>
      </c>
      <c r="N24" s="164">
        <v>20</v>
      </c>
      <c r="O24" s="164">
        <v>26</v>
      </c>
      <c r="P24" s="164">
        <v>10</v>
      </c>
      <c r="Q24" s="164">
        <f t="shared" si="1"/>
        <v>88.45</v>
      </c>
      <c r="R24" s="164" t="s">
        <v>63</v>
      </c>
    </row>
    <row r="25" spans="1:18">
      <c r="A25" s="81"/>
      <c r="B25" s="163" t="s">
        <v>32</v>
      </c>
      <c r="C25" s="81">
        <v>21</v>
      </c>
      <c r="D25" s="164" t="s">
        <v>33</v>
      </c>
      <c r="E25" s="167" t="s">
        <v>64</v>
      </c>
      <c r="F25" s="81" t="s">
        <v>62</v>
      </c>
      <c r="G25" s="165">
        <v>383.08</v>
      </c>
      <c r="H25" s="166"/>
      <c r="I25" s="168">
        <f t="shared" si="3"/>
        <v>383.08</v>
      </c>
      <c r="J25" s="168">
        <v>155.1</v>
      </c>
      <c r="K25" s="175">
        <f t="shared" si="2"/>
        <v>0.404876266054088</v>
      </c>
      <c r="L25" s="164">
        <v>8.1</v>
      </c>
      <c r="M25" s="164">
        <v>20</v>
      </c>
      <c r="N25" s="164">
        <v>20</v>
      </c>
      <c r="O25" s="164">
        <v>30</v>
      </c>
      <c r="P25" s="164">
        <v>10</v>
      </c>
      <c r="Q25" s="164">
        <f t="shared" si="1"/>
        <v>88.1</v>
      </c>
      <c r="R25" s="164" t="s">
        <v>39</v>
      </c>
    </row>
    <row r="26" spans="1:18">
      <c r="A26" s="81"/>
      <c r="B26" s="163" t="s">
        <v>32</v>
      </c>
      <c r="C26" s="81">
        <v>22</v>
      </c>
      <c r="D26" s="164" t="s">
        <v>33</v>
      </c>
      <c r="E26" s="167" t="s">
        <v>65</v>
      </c>
      <c r="F26" s="81" t="s">
        <v>66</v>
      </c>
      <c r="G26" s="165">
        <v>130</v>
      </c>
      <c r="H26" s="166"/>
      <c r="I26" s="168">
        <f t="shared" si="3"/>
        <v>130</v>
      </c>
      <c r="J26" s="168">
        <v>129.26</v>
      </c>
      <c r="K26" s="175">
        <f t="shared" si="2"/>
        <v>0.994307692307692</v>
      </c>
      <c r="L26" s="164">
        <v>19.89</v>
      </c>
      <c r="M26" s="164">
        <v>20</v>
      </c>
      <c r="N26" s="164">
        <v>20</v>
      </c>
      <c r="O26" s="164">
        <v>29</v>
      </c>
      <c r="P26" s="164">
        <v>10</v>
      </c>
      <c r="Q26" s="164">
        <f t="shared" si="1"/>
        <v>98.89</v>
      </c>
      <c r="R26" s="164"/>
    </row>
    <row r="27" spans="1:18">
      <c r="A27" s="81"/>
      <c r="B27" s="163" t="s">
        <v>32</v>
      </c>
      <c r="C27" s="81">
        <v>23</v>
      </c>
      <c r="D27" s="164" t="s">
        <v>33</v>
      </c>
      <c r="E27" s="167" t="s">
        <v>67</v>
      </c>
      <c r="F27" s="81" t="s">
        <v>66</v>
      </c>
      <c r="G27" s="165">
        <v>5692</v>
      </c>
      <c r="H27" s="166"/>
      <c r="I27" s="168">
        <f t="shared" si="3"/>
        <v>5692</v>
      </c>
      <c r="J27" s="168">
        <v>347</v>
      </c>
      <c r="K27" s="175">
        <f t="shared" si="2"/>
        <v>0.0609627547434997</v>
      </c>
      <c r="L27" s="164">
        <v>1.22</v>
      </c>
      <c r="M27" s="164">
        <v>20</v>
      </c>
      <c r="N27" s="164">
        <v>20</v>
      </c>
      <c r="O27" s="164">
        <v>30</v>
      </c>
      <c r="P27" s="164">
        <v>10</v>
      </c>
      <c r="Q27" s="164">
        <f t="shared" si="1"/>
        <v>81.22</v>
      </c>
      <c r="R27" s="164" t="s">
        <v>39</v>
      </c>
    </row>
    <row r="28" spans="1:18">
      <c r="A28" s="81"/>
      <c r="B28" s="163" t="s">
        <v>32</v>
      </c>
      <c r="C28" s="81">
        <v>24</v>
      </c>
      <c r="D28" s="164" t="s">
        <v>33</v>
      </c>
      <c r="E28" s="167" t="s">
        <v>68</v>
      </c>
      <c r="F28" s="81" t="s">
        <v>49</v>
      </c>
      <c r="G28" s="165">
        <v>100</v>
      </c>
      <c r="H28" s="166"/>
      <c r="I28" s="168">
        <f t="shared" si="3"/>
        <v>100</v>
      </c>
      <c r="J28" s="168">
        <v>53.68</v>
      </c>
      <c r="K28" s="175">
        <f t="shared" si="2"/>
        <v>0.5368</v>
      </c>
      <c r="L28" s="164">
        <v>10.74</v>
      </c>
      <c r="M28" s="164">
        <v>18</v>
      </c>
      <c r="N28" s="164">
        <v>18</v>
      </c>
      <c r="O28" s="164">
        <v>30</v>
      </c>
      <c r="P28" s="164">
        <v>10</v>
      </c>
      <c r="Q28" s="164">
        <f t="shared" si="1"/>
        <v>86.74</v>
      </c>
      <c r="R28" s="164"/>
    </row>
    <row r="29" spans="1:18">
      <c r="A29" s="81"/>
      <c r="B29" s="163" t="s">
        <v>32</v>
      </c>
      <c r="C29" s="81">
        <v>25</v>
      </c>
      <c r="D29" s="164" t="s">
        <v>33</v>
      </c>
      <c r="E29" s="167" t="s">
        <v>69</v>
      </c>
      <c r="F29" s="81" t="s">
        <v>49</v>
      </c>
      <c r="G29" s="165">
        <v>48</v>
      </c>
      <c r="H29" s="166"/>
      <c r="I29" s="168">
        <f t="shared" si="3"/>
        <v>48</v>
      </c>
      <c r="J29" s="168">
        <v>13.85</v>
      </c>
      <c r="K29" s="175">
        <f t="shared" si="2"/>
        <v>0.288541666666667</v>
      </c>
      <c r="L29" s="164">
        <v>7.77</v>
      </c>
      <c r="M29" s="164">
        <v>18</v>
      </c>
      <c r="N29" s="164">
        <v>20</v>
      </c>
      <c r="O29" s="164">
        <v>25</v>
      </c>
      <c r="P29" s="164">
        <v>10</v>
      </c>
      <c r="Q29" s="164">
        <f t="shared" si="1"/>
        <v>80.77</v>
      </c>
      <c r="R29" s="164" t="s">
        <v>39</v>
      </c>
    </row>
    <row r="30" spans="1:18">
      <c r="A30" s="81"/>
      <c r="B30" s="163" t="s">
        <v>32</v>
      </c>
      <c r="C30" s="81">
        <v>26</v>
      </c>
      <c r="D30" s="164" t="s">
        <v>33</v>
      </c>
      <c r="E30" s="167" t="s">
        <v>70</v>
      </c>
      <c r="F30" s="81" t="s">
        <v>49</v>
      </c>
      <c r="G30" s="165">
        <v>1200</v>
      </c>
      <c r="H30" s="166"/>
      <c r="I30" s="168">
        <f t="shared" si="3"/>
        <v>1200</v>
      </c>
      <c r="J30" s="168">
        <v>314.31</v>
      </c>
      <c r="K30" s="175">
        <f t="shared" si="2"/>
        <v>0.261925</v>
      </c>
      <c r="L30" s="164">
        <v>5.24</v>
      </c>
      <c r="M30" s="164">
        <v>20</v>
      </c>
      <c r="N30" s="164">
        <v>20</v>
      </c>
      <c r="O30" s="164">
        <v>30</v>
      </c>
      <c r="P30" s="164">
        <v>10</v>
      </c>
      <c r="Q30" s="164">
        <f t="shared" si="1"/>
        <v>85.24</v>
      </c>
      <c r="R30" s="164" t="s">
        <v>39</v>
      </c>
    </row>
    <row r="31" spans="1:18">
      <c r="A31" s="81"/>
      <c r="B31" s="163" t="s">
        <v>32</v>
      </c>
      <c r="C31" s="81">
        <v>27</v>
      </c>
      <c r="D31" s="164" t="s">
        <v>33</v>
      </c>
      <c r="E31" s="167" t="s">
        <v>71</v>
      </c>
      <c r="F31" s="164"/>
      <c r="G31" s="165">
        <v>2235</v>
      </c>
      <c r="H31" s="81">
        <v>33.43</v>
      </c>
      <c r="I31" s="168">
        <f t="shared" si="3"/>
        <v>2268.43</v>
      </c>
      <c r="J31" s="168">
        <v>1573.17</v>
      </c>
      <c r="K31" s="175">
        <f t="shared" si="2"/>
        <v>0.693506081298519</v>
      </c>
      <c r="L31" s="164">
        <v>13.87</v>
      </c>
      <c r="M31" s="164">
        <v>20</v>
      </c>
      <c r="N31" s="164">
        <v>18</v>
      </c>
      <c r="O31" s="164">
        <v>30</v>
      </c>
      <c r="P31" s="164">
        <v>10</v>
      </c>
      <c r="Q31" s="164">
        <f t="shared" si="1"/>
        <v>91.87</v>
      </c>
      <c r="R31" s="164"/>
    </row>
    <row r="32" spans="4:17">
      <c r="D32"/>
      <c r="E32"/>
      <c r="F32"/>
      <c r="G32" s="169"/>
      <c r="H32" s="170"/>
      <c r="I32"/>
      <c r="J32"/>
      <c r="K32" s="176"/>
      <c r="L32"/>
      <c r="M32"/>
      <c r="N32"/>
      <c r="O32"/>
      <c r="P32"/>
      <c r="Q32"/>
    </row>
  </sheetData>
  <mergeCells count="15">
    <mergeCell ref="A1:R1"/>
    <mergeCell ref="A2:D2"/>
    <mergeCell ref="G2:H2"/>
    <mergeCell ref="I2:J2"/>
    <mergeCell ref="G3:I3"/>
    <mergeCell ref="L3:Q3"/>
    <mergeCell ref="A3:A4"/>
    <mergeCell ref="B3:B4"/>
    <mergeCell ref="C3:C4"/>
    <mergeCell ref="D3:D4"/>
    <mergeCell ref="E3:E4"/>
    <mergeCell ref="F3:F4"/>
    <mergeCell ref="J3:J4"/>
    <mergeCell ref="K3:K4"/>
    <mergeCell ref="R3:R4"/>
  </mergeCells>
  <pageMargins left="0.75" right="0.75" top="1" bottom="1" header="0.5" footer="0.5"/>
  <pageSetup paperSize="9" scale="60" orientation="landscape"/>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workbookViewId="0">
      <selection activeCell="A1" sqref="$A1:$XFD1048576"/>
    </sheetView>
  </sheetViews>
  <sheetFormatPr defaultColWidth="9" defaultRowHeight="13.5" outlineLevelCol="7"/>
  <cols>
    <col min="4" max="4" width="9.75" customWidth="1"/>
    <col min="5" max="5" width="9.875" customWidth="1"/>
    <col min="6" max="6" width="11.375" customWidth="1"/>
    <col min="7" max="7" width="11" customWidth="1"/>
    <col min="8" max="8" width="15.375" customWidth="1"/>
  </cols>
  <sheetData>
    <row r="1" ht="42.95" customHeight="1" spans="1:8">
      <c r="A1" s="1" t="s">
        <v>409</v>
      </c>
      <c r="B1" s="1"/>
      <c r="C1" s="1"/>
      <c r="D1" s="1"/>
      <c r="E1" s="1"/>
      <c r="F1" s="1"/>
      <c r="G1" s="1"/>
      <c r="H1" s="1"/>
    </row>
    <row r="2" ht="21" customHeight="1" spans="1:8">
      <c r="A2" s="2" t="s">
        <v>410</v>
      </c>
      <c r="B2" s="2"/>
      <c r="C2" s="2"/>
      <c r="D2" s="2"/>
      <c r="E2" s="2"/>
      <c r="F2" s="2"/>
      <c r="G2" s="2"/>
      <c r="H2" s="2"/>
    </row>
    <row r="3" ht="30" customHeight="1" spans="1:8">
      <c r="A3" s="3" t="s">
        <v>7</v>
      </c>
      <c r="B3" s="3"/>
      <c r="C3" s="3" t="s">
        <v>58</v>
      </c>
      <c r="D3" s="3"/>
      <c r="E3" s="3"/>
      <c r="F3" s="3"/>
      <c r="G3" s="3"/>
      <c r="H3" s="3"/>
    </row>
    <row r="4" ht="30" customHeight="1" spans="1:8">
      <c r="A4" s="3" t="s">
        <v>142</v>
      </c>
      <c r="B4" s="3"/>
      <c r="C4" s="4" t="s">
        <v>33</v>
      </c>
      <c r="D4" s="4"/>
      <c r="E4" s="4"/>
      <c r="F4" s="3" t="s">
        <v>143</v>
      </c>
      <c r="G4" s="3"/>
      <c r="H4" s="3" t="s">
        <v>49</v>
      </c>
    </row>
    <row r="5" ht="30" customHeight="1" spans="1:8">
      <c r="A5" s="3" t="s">
        <v>144</v>
      </c>
      <c r="B5" s="3"/>
      <c r="C5" s="4" t="s">
        <v>411</v>
      </c>
      <c r="D5" s="4"/>
      <c r="E5" s="4"/>
      <c r="F5" s="4"/>
      <c r="G5" s="4"/>
      <c r="H5" s="4"/>
    </row>
    <row r="6" ht="30" customHeight="1" spans="1:8">
      <c r="A6" s="3" t="s">
        <v>146</v>
      </c>
      <c r="B6" s="3"/>
      <c r="C6" s="4" t="s">
        <v>412</v>
      </c>
      <c r="D6" s="4"/>
      <c r="E6" s="4"/>
      <c r="F6" s="4"/>
      <c r="G6" s="4"/>
      <c r="H6" s="4"/>
    </row>
    <row r="7" ht="30" customHeight="1" spans="1:8">
      <c r="A7" s="3" t="s">
        <v>148</v>
      </c>
      <c r="B7" s="3"/>
      <c r="C7" s="4" t="s">
        <v>413</v>
      </c>
      <c r="D7" s="4"/>
      <c r="E7" s="4"/>
      <c r="F7" s="4"/>
      <c r="G7" s="4"/>
      <c r="H7" s="4"/>
    </row>
    <row r="8" ht="30" customHeight="1" spans="1:8">
      <c r="A8" s="5" t="s">
        <v>150</v>
      </c>
      <c r="B8" s="6"/>
      <c r="C8" s="3"/>
      <c r="D8" s="3" t="s">
        <v>80</v>
      </c>
      <c r="E8" s="3" t="s">
        <v>81</v>
      </c>
      <c r="F8" s="3" t="s">
        <v>82</v>
      </c>
      <c r="G8" s="5" t="s">
        <v>151</v>
      </c>
      <c r="H8" s="6"/>
    </row>
    <row r="9" ht="30" customHeight="1" spans="1:8">
      <c r="A9" s="7"/>
      <c r="B9" s="8"/>
      <c r="C9" s="3" t="s">
        <v>152</v>
      </c>
      <c r="D9" s="3">
        <v>318.69</v>
      </c>
      <c r="E9" s="3">
        <v>183.3</v>
      </c>
      <c r="F9" s="52">
        <v>0.5752</v>
      </c>
      <c r="G9" s="3">
        <v>15</v>
      </c>
      <c r="H9" s="3"/>
    </row>
    <row r="10" ht="30" customHeight="1" spans="1:8">
      <c r="A10" s="11" t="s">
        <v>153</v>
      </c>
      <c r="B10" s="3" t="s">
        <v>89</v>
      </c>
      <c r="C10" s="3" t="s">
        <v>90</v>
      </c>
      <c r="D10" s="3" t="s">
        <v>91</v>
      </c>
      <c r="E10" s="3"/>
      <c r="F10" s="3" t="s">
        <v>92</v>
      </c>
      <c r="G10" s="3" t="s">
        <v>93</v>
      </c>
      <c r="H10" s="3" t="s">
        <v>83</v>
      </c>
    </row>
    <row r="11" ht="30" customHeight="1" spans="1:8">
      <c r="A11" s="12"/>
      <c r="B11" s="13" t="s">
        <v>18</v>
      </c>
      <c r="C11" s="11" t="s">
        <v>95</v>
      </c>
      <c r="D11" s="88" t="s">
        <v>414</v>
      </c>
      <c r="E11" s="14"/>
      <c r="F11" s="3" t="s">
        <v>415</v>
      </c>
      <c r="G11" s="3" t="s">
        <v>415</v>
      </c>
      <c r="H11" s="3">
        <v>10</v>
      </c>
    </row>
    <row r="12" ht="30" customHeight="1" spans="1:8">
      <c r="A12" s="12"/>
      <c r="B12" s="13"/>
      <c r="C12" s="56"/>
      <c r="D12" s="89" t="s">
        <v>416</v>
      </c>
      <c r="E12" s="6"/>
      <c r="F12" s="3" t="s">
        <v>417</v>
      </c>
      <c r="G12" s="3" t="s">
        <v>417</v>
      </c>
      <c r="H12" s="3">
        <v>10</v>
      </c>
    </row>
    <row r="13" ht="30" customHeight="1" spans="1:8">
      <c r="A13" s="12"/>
      <c r="B13" s="3" t="s">
        <v>19</v>
      </c>
      <c r="C13" s="11" t="s">
        <v>99</v>
      </c>
      <c r="D13" s="13" t="s">
        <v>418</v>
      </c>
      <c r="E13" s="14"/>
      <c r="F13" s="3">
        <v>68</v>
      </c>
      <c r="G13" s="3">
        <v>68</v>
      </c>
      <c r="H13" s="3">
        <v>5</v>
      </c>
    </row>
    <row r="14" ht="30" customHeight="1" spans="1:8">
      <c r="A14" s="12"/>
      <c r="B14" s="3"/>
      <c r="C14" s="17"/>
      <c r="D14" s="5" t="s">
        <v>419</v>
      </c>
      <c r="E14" s="6"/>
      <c r="F14" s="11">
        <v>57334</v>
      </c>
      <c r="G14" s="11">
        <v>57334</v>
      </c>
      <c r="H14" s="3">
        <v>5</v>
      </c>
    </row>
    <row r="15" ht="30" customHeight="1" spans="1:8">
      <c r="A15" s="12"/>
      <c r="B15" s="3"/>
      <c r="C15" s="3" t="s">
        <v>104</v>
      </c>
      <c r="D15" s="3" t="s">
        <v>420</v>
      </c>
      <c r="E15" s="3"/>
      <c r="F15" s="16">
        <v>1</v>
      </c>
      <c r="G15" s="16">
        <v>1</v>
      </c>
      <c r="H15" s="3">
        <v>5</v>
      </c>
    </row>
    <row r="16" ht="30" customHeight="1" spans="1:8">
      <c r="A16" s="12"/>
      <c r="B16" s="3"/>
      <c r="C16" s="56" t="s">
        <v>175</v>
      </c>
      <c r="D16" s="3" t="s">
        <v>421</v>
      </c>
      <c r="E16" s="3"/>
      <c r="F16" s="56" t="s">
        <v>404</v>
      </c>
      <c r="G16" s="56" t="s">
        <v>404</v>
      </c>
      <c r="H16" s="3">
        <v>5</v>
      </c>
    </row>
    <row r="17" ht="30" customHeight="1" spans="1:8">
      <c r="A17" s="12"/>
      <c r="B17" s="3" t="s">
        <v>20</v>
      </c>
      <c r="C17" s="11" t="s">
        <v>108</v>
      </c>
      <c r="D17" s="3" t="s">
        <v>422</v>
      </c>
      <c r="E17" s="3"/>
      <c r="F17" s="56" t="s">
        <v>423</v>
      </c>
      <c r="G17" s="56" t="s">
        <v>423</v>
      </c>
      <c r="H17" s="3">
        <v>10</v>
      </c>
    </row>
    <row r="18" ht="30" customHeight="1" spans="1:8">
      <c r="A18" s="12"/>
      <c r="B18" s="3"/>
      <c r="C18" s="56"/>
      <c r="D18" s="3" t="s">
        <v>424</v>
      </c>
      <c r="E18" s="3"/>
      <c r="F18" s="3" t="s">
        <v>425</v>
      </c>
      <c r="G18" s="3" t="s">
        <v>425</v>
      </c>
      <c r="H18" s="3">
        <v>10</v>
      </c>
    </row>
    <row r="19" ht="42.75" customHeight="1" spans="1:8">
      <c r="A19" s="12"/>
      <c r="B19" s="3" t="s">
        <v>21</v>
      </c>
      <c r="C19" s="56" t="s">
        <v>111</v>
      </c>
      <c r="D19" s="13" t="s">
        <v>426</v>
      </c>
      <c r="E19" s="14"/>
      <c r="F19" s="3" t="s">
        <v>113</v>
      </c>
      <c r="G19" s="16">
        <v>0.95</v>
      </c>
      <c r="H19" s="3">
        <v>10</v>
      </c>
    </row>
    <row r="20" ht="30" customHeight="1" spans="1:8">
      <c r="A20" s="3" t="s">
        <v>132</v>
      </c>
      <c r="B20" s="3">
        <v>85</v>
      </c>
      <c r="C20" s="3"/>
      <c r="D20" s="3"/>
      <c r="E20" s="3"/>
      <c r="F20" s="3"/>
      <c r="G20" s="3"/>
      <c r="H20" s="3"/>
    </row>
    <row r="21" ht="180" customHeight="1" spans="1:8">
      <c r="A21" s="3" t="s">
        <v>162</v>
      </c>
      <c r="B21" s="3"/>
      <c r="C21" s="4" t="s">
        <v>163</v>
      </c>
      <c r="D21" s="4"/>
      <c r="E21" s="4"/>
      <c r="F21" s="4"/>
      <c r="G21" s="4"/>
      <c r="H21" s="4"/>
    </row>
    <row r="22" ht="180" customHeight="1" spans="1:8">
      <c r="A22" s="3" t="s">
        <v>164</v>
      </c>
      <c r="B22" s="3"/>
      <c r="C22" s="4"/>
      <c r="D22" s="4"/>
      <c r="E22" s="4"/>
      <c r="F22" s="4"/>
      <c r="G22" s="4"/>
      <c r="H22" s="4"/>
    </row>
    <row r="23" ht="180" customHeight="1" spans="1:8">
      <c r="A23" s="3" t="s">
        <v>137</v>
      </c>
      <c r="B23" s="3"/>
      <c r="C23" s="3" t="s">
        <v>166</v>
      </c>
      <c r="D23" s="3"/>
      <c r="E23" s="3"/>
      <c r="F23" s="3"/>
      <c r="G23" s="3"/>
      <c r="H23" s="3"/>
    </row>
    <row r="24" ht="134.1" customHeight="1" spans="1:8">
      <c r="A24" s="18" t="s">
        <v>139</v>
      </c>
      <c r="B24" s="19"/>
      <c r="C24" s="19"/>
      <c r="D24" s="19"/>
      <c r="E24" s="19"/>
      <c r="F24" s="19"/>
      <c r="G24" s="19"/>
      <c r="H24" s="19"/>
    </row>
  </sheetData>
  <mergeCells count="41">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D17:E17"/>
    <mergeCell ref="D18:E18"/>
    <mergeCell ref="D19:E19"/>
    <mergeCell ref="B20:H20"/>
    <mergeCell ref="A21:B21"/>
    <mergeCell ref="C21:H21"/>
    <mergeCell ref="A22:B22"/>
    <mergeCell ref="C22:H22"/>
    <mergeCell ref="A23:B23"/>
    <mergeCell ref="C23:H23"/>
    <mergeCell ref="A24:H24"/>
    <mergeCell ref="A10:A18"/>
    <mergeCell ref="B11:B12"/>
    <mergeCell ref="B13:B16"/>
    <mergeCell ref="B17:B18"/>
    <mergeCell ref="C11:C12"/>
    <mergeCell ref="C13:C14"/>
    <mergeCell ref="C17:C18"/>
    <mergeCell ref="A8:B9"/>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workbookViewId="0">
      <selection activeCell="K13" sqref="K13"/>
    </sheetView>
  </sheetViews>
  <sheetFormatPr defaultColWidth="9" defaultRowHeight="13.5" outlineLevelCol="7"/>
  <cols>
    <col min="1" max="1" width="12.35" customWidth="1"/>
    <col min="2" max="2" width="12.55" customWidth="1"/>
    <col min="3" max="3" width="16.2666666666667" customWidth="1"/>
    <col min="4" max="5" width="13.6833333333333" customWidth="1"/>
    <col min="6" max="7" width="11.225" customWidth="1"/>
    <col min="8" max="8" width="15.0083333333333" customWidth="1"/>
  </cols>
  <sheetData>
    <row r="1" ht="42.95" customHeight="1" spans="1:8">
      <c r="A1" s="1" t="s">
        <v>427</v>
      </c>
      <c r="B1" s="1"/>
      <c r="C1" s="1"/>
      <c r="D1" s="1"/>
      <c r="E1" s="1"/>
      <c r="F1" s="1"/>
      <c r="G1" s="1"/>
      <c r="H1" s="1"/>
    </row>
    <row r="2" ht="21" customHeight="1" spans="1:8">
      <c r="A2" s="2" t="s">
        <v>184</v>
      </c>
      <c r="B2" s="2"/>
      <c r="C2" s="2"/>
      <c r="D2" s="2"/>
      <c r="E2" s="2"/>
      <c r="F2" s="2"/>
      <c r="G2" s="2"/>
      <c r="H2" s="2"/>
    </row>
    <row r="3" ht="30" customHeight="1" spans="1:8">
      <c r="A3" s="3" t="s">
        <v>7</v>
      </c>
      <c r="B3" s="3"/>
      <c r="C3" s="3" t="s">
        <v>428</v>
      </c>
      <c r="D3" s="3"/>
      <c r="E3" s="3"/>
      <c r="F3" s="3"/>
      <c r="G3" s="3"/>
      <c r="H3" s="3"/>
    </row>
    <row r="4" ht="30" customHeight="1" spans="1:8">
      <c r="A4" s="3" t="s">
        <v>142</v>
      </c>
      <c r="B4" s="3"/>
      <c r="C4" s="4" t="s">
        <v>33</v>
      </c>
      <c r="D4" s="4"/>
      <c r="E4" s="4"/>
      <c r="F4" s="3" t="s">
        <v>143</v>
      </c>
      <c r="G4" s="3"/>
      <c r="H4" s="3" t="s">
        <v>33</v>
      </c>
    </row>
    <row r="5" ht="30" customHeight="1" spans="1:8">
      <c r="A5" s="3" t="s">
        <v>144</v>
      </c>
      <c r="B5" s="3"/>
      <c r="C5" s="4" t="s">
        <v>186</v>
      </c>
      <c r="D5" s="4"/>
      <c r="E5" s="4"/>
      <c r="F5" s="4"/>
      <c r="G5" s="4"/>
      <c r="H5" s="4"/>
    </row>
    <row r="6" ht="30" customHeight="1" spans="1:8">
      <c r="A6" s="3" t="s">
        <v>146</v>
      </c>
      <c r="B6" s="3"/>
      <c r="C6" s="4" t="s">
        <v>187</v>
      </c>
      <c r="D6" s="4"/>
      <c r="E6" s="4"/>
      <c r="F6" s="4"/>
      <c r="G6" s="4"/>
      <c r="H6" s="4"/>
    </row>
    <row r="7" ht="30" customHeight="1" spans="1:8">
      <c r="A7" s="3" t="s">
        <v>148</v>
      </c>
      <c r="B7" s="3"/>
      <c r="C7" s="4" t="s">
        <v>188</v>
      </c>
      <c r="D7" s="4"/>
      <c r="E7" s="4"/>
      <c r="F7" s="4"/>
      <c r="G7" s="4"/>
      <c r="H7" s="4"/>
    </row>
    <row r="8" ht="36" customHeight="1" spans="1:8">
      <c r="A8" s="5" t="s">
        <v>150</v>
      </c>
      <c r="B8" s="6"/>
      <c r="C8" s="3"/>
      <c r="D8" s="3" t="s">
        <v>80</v>
      </c>
      <c r="E8" s="3" t="s">
        <v>81</v>
      </c>
      <c r="F8" s="3" t="s">
        <v>82</v>
      </c>
      <c r="G8" s="5" t="s">
        <v>151</v>
      </c>
      <c r="H8" s="6"/>
    </row>
    <row r="9" ht="36" customHeight="1" spans="1:8">
      <c r="A9" s="7"/>
      <c r="B9" s="8"/>
      <c r="C9" s="3" t="s">
        <v>152</v>
      </c>
      <c r="D9" s="9">
        <v>1004.55</v>
      </c>
      <c r="E9" s="9">
        <v>905.67</v>
      </c>
      <c r="F9" s="10">
        <f>E9/D9</f>
        <v>0.90156786620875</v>
      </c>
      <c r="G9" s="9">
        <f>F9*20</f>
        <v>18.031357324175</v>
      </c>
      <c r="H9" s="9"/>
    </row>
    <row r="10" ht="30" customHeight="1" spans="1:8">
      <c r="A10" s="11" t="s">
        <v>153</v>
      </c>
      <c r="B10" s="3" t="s">
        <v>89</v>
      </c>
      <c r="C10" s="3" t="s">
        <v>90</v>
      </c>
      <c r="D10" s="3" t="s">
        <v>91</v>
      </c>
      <c r="E10" s="3"/>
      <c r="F10" s="3" t="s">
        <v>92</v>
      </c>
      <c r="G10" s="3" t="s">
        <v>93</v>
      </c>
      <c r="H10" s="3" t="s">
        <v>83</v>
      </c>
    </row>
    <row r="11" ht="38" customHeight="1" spans="1:8">
      <c r="A11" s="12"/>
      <c r="B11" s="11" t="s">
        <v>249</v>
      </c>
      <c r="C11" s="3" t="s">
        <v>250</v>
      </c>
      <c r="D11" s="13" t="s">
        <v>429</v>
      </c>
      <c r="E11" s="14"/>
      <c r="F11" s="3" t="s">
        <v>430</v>
      </c>
      <c r="G11" s="3" t="s">
        <v>430</v>
      </c>
      <c r="H11" s="3">
        <v>8</v>
      </c>
    </row>
    <row r="12" ht="38" customHeight="1" spans="1:8">
      <c r="A12" s="12"/>
      <c r="B12" s="17"/>
      <c r="C12" s="3" t="s">
        <v>250</v>
      </c>
      <c r="D12" s="13" t="s">
        <v>431</v>
      </c>
      <c r="E12" s="14"/>
      <c r="F12" s="3" t="s">
        <v>432</v>
      </c>
      <c r="G12" s="3" t="s">
        <v>432</v>
      </c>
      <c r="H12" s="3">
        <v>6</v>
      </c>
    </row>
    <row r="13" ht="38" customHeight="1" spans="1:8">
      <c r="A13" s="12"/>
      <c r="B13" s="56"/>
      <c r="C13" s="3" t="s">
        <v>250</v>
      </c>
      <c r="D13" s="13" t="s">
        <v>433</v>
      </c>
      <c r="E13" s="14"/>
      <c r="F13" s="3" t="s">
        <v>434</v>
      </c>
      <c r="G13" s="3" t="s">
        <v>434</v>
      </c>
      <c r="H13" s="3">
        <v>6</v>
      </c>
    </row>
    <row r="14" ht="22" customHeight="1" spans="1:8">
      <c r="A14" s="12"/>
      <c r="B14" s="3" t="s">
        <v>19</v>
      </c>
      <c r="C14" s="3" t="s">
        <v>99</v>
      </c>
      <c r="D14" s="3" t="s">
        <v>435</v>
      </c>
      <c r="E14" s="3"/>
      <c r="F14" s="3" t="s">
        <v>436</v>
      </c>
      <c r="G14" s="3" t="s">
        <v>436</v>
      </c>
      <c r="H14" s="3">
        <v>6</v>
      </c>
    </row>
    <row r="15" ht="22" customHeight="1" spans="1:8">
      <c r="A15" s="12"/>
      <c r="B15" s="3"/>
      <c r="C15" s="3" t="s">
        <v>99</v>
      </c>
      <c r="D15" s="13" t="s">
        <v>437</v>
      </c>
      <c r="E15" s="14"/>
      <c r="F15" s="3" t="s">
        <v>438</v>
      </c>
      <c r="G15" s="3" t="s">
        <v>438</v>
      </c>
      <c r="H15" s="3">
        <v>6</v>
      </c>
    </row>
    <row r="16" ht="22" customHeight="1" spans="1:8">
      <c r="A16" s="12"/>
      <c r="B16" s="3"/>
      <c r="C16" s="3" t="s">
        <v>104</v>
      </c>
      <c r="D16" s="13" t="s">
        <v>439</v>
      </c>
      <c r="E16" s="14"/>
      <c r="F16" s="16">
        <v>1</v>
      </c>
      <c r="G16" s="16">
        <v>1</v>
      </c>
      <c r="H16" s="3">
        <v>8</v>
      </c>
    </row>
    <row r="17" ht="41" customHeight="1" spans="1:8">
      <c r="A17" s="12"/>
      <c r="B17" s="11" t="s">
        <v>20</v>
      </c>
      <c r="C17" s="3" t="s">
        <v>194</v>
      </c>
      <c r="D17" s="3" t="s">
        <v>440</v>
      </c>
      <c r="E17" s="3"/>
      <c r="F17" s="3" t="s">
        <v>423</v>
      </c>
      <c r="G17" s="3" t="s">
        <v>423</v>
      </c>
      <c r="H17" s="3">
        <v>13</v>
      </c>
    </row>
    <row r="18" ht="20" customHeight="1" spans="1:8">
      <c r="A18" s="12"/>
      <c r="B18" s="17"/>
      <c r="C18" s="3" t="s">
        <v>194</v>
      </c>
      <c r="D18" s="13" t="s">
        <v>441</v>
      </c>
      <c r="E18" s="14"/>
      <c r="F18" s="3" t="s">
        <v>425</v>
      </c>
      <c r="G18" s="3" t="s">
        <v>425</v>
      </c>
      <c r="H18" s="3">
        <v>13</v>
      </c>
    </row>
    <row r="19" ht="45" customHeight="1" spans="1:8">
      <c r="A19" s="12"/>
      <c r="B19" s="3" t="s">
        <v>21</v>
      </c>
      <c r="C19" s="3" t="s">
        <v>197</v>
      </c>
      <c r="D19" s="3" t="s">
        <v>442</v>
      </c>
      <c r="E19" s="3"/>
      <c r="F19" s="20" t="s">
        <v>113</v>
      </c>
      <c r="G19" s="21">
        <v>0.95</v>
      </c>
      <c r="H19" s="3">
        <v>10</v>
      </c>
    </row>
    <row r="20" ht="30" customHeight="1" spans="1:8">
      <c r="A20" s="3" t="s">
        <v>132</v>
      </c>
      <c r="B20" s="9">
        <f>SUM(H11:H19)+G9</f>
        <v>94.031357324175</v>
      </c>
      <c r="C20" s="9"/>
      <c r="D20" s="9"/>
      <c r="E20" s="9"/>
      <c r="F20" s="9"/>
      <c r="G20" s="9"/>
      <c r="H20" s="9"/>
    </row>
    <row r="21" ht="45" customHeight="1" spans="1:8">
      <c r="A21" s="3" t="s">
        <v>162</v>
      </c>
      <c r="B21" s="3"/>
      <c r="C21" s="4"/>
      <c r="D21" s="4"/>
      <c r="E21" s="4"/>
      <c r="F21" s="4"/>
      <c r="G21" s="4"/>
      <c r="H21" s="4"/>
    </row>
    <row r="22" ht="40" customHeight="1" spans="1:8">
      <c r="A22" s="3" t="s">
        <v>164</v>
      </c>
      <c r="B22" s="3"/>
      <c r="C22" s="4"/>
      <c r="D22" s="4"/>
      <c r="E22" s="4"/>
      <c r="F22" s="4"/>
      <c r="G22" s="4"/>
      <c r="H22" s="4"/>
    </row>
    <row r="23" ht="40" customHeight="1" spans="1:8">
      <c r="A23" s="3" t="s">
        <v>137</v>
      </c>
      <c r="B23" s="3"/>
      <c r="C23" s="3" t="s">
        <v>166</v>
      </c>
      <c r="D23" s="3"/>
      <c r="E23" s="3"/>
      <c r="F23" s="3"/>
      <c r="G23" s="3"/>
      <c r="H23" s="3"/>
    </row>
    <row r="24" ht="117" customHeight="1" spans="1:8">
      <c r="A24" s="18" t="s">
        <v>139</v>
      </c>
      <c r="B24" s="19"/>
      <c r="C24" s="19"/>
      <c r="D24" s="19"/>
      <c r="E24" s="19"/>
      <c r="F24" s="19"/>
      <c r="G24" s="19"/>
      <c r="H24" s="19"/>
    </row>
  </sheetData>
  <mergeCells count="38">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D17:E17"/>
    <mergeCell ref="D18:E18"/>
    <mergeCell ref="D19:E19"/>
    <mergeCell ref="B20:H20"/>
    <mergeCell ref="A21:B21"/>
    <mergeCell ref="C21:H21"/>
    <mergeCell ref="A22:B22"/>
    <mergeCell ref="C22:H22"/>
    <mergeCell ref="A23:B23"/>
    <mergeCell ref="C23:H23"/>
    <mergeCell ref="A24:H24"/>
    <mergeCell ref="A10:A19"/>
    <mergeCell ref="B11:B13"/>
    <mergeCell ref="B14:B16"/>
    <mergeCell ref="B17:B18"/>
    <mergeCell ref="A8:B9"/>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J13" sqref="J13"/>
    </sheetView>
  </sheetViews>
  <sheetFormatPr defaultColWidth="9" defaultRowHeight="13.5" outlineLevelCol="7"/>
  <cols>
    <col min="1" max="1" width="12.35" customWidth="1"/>
    <col min="2" max="2" width="12.55" customWidth="1"/>
    <col min="3" max="3" width="16.2666666666667" customWidth="1"/>
    <col min="4" max="5" width="13.6833333333333" customWidth="1"/>
    <col min="6" max="7" width="11.225" customWidth="1"/>
    <col min="8" max="8" width="15.0083333333333" customWidth="1"/>
  </cols>
  <sheetData>
    <row r="1" ht="42.95" customHeight="1" spans="1:8">
      <c r="A1" s="82" t="s">
        <v>443</v>
      </c>
      <c r="B1" s="82"/>
      <c r="C1" s="82"/>
      <c r="D1" s="82"/>
      <c r="E1" s="82"/>
      <c r="F1" s="82"/>
      <c r="G1" s="82"/>
      <c r="H1" s="82"/>
    </row>
    <row r="2" ht="21" customHeight="1" spans="1:8">
      <c r="A2" s="2" t="s">
        <v>184</v>
      </c>
      <c r="B2" s="2"/>
      <c r="C2" s="2"/>
      <c r="D2" s="2"/>
      <c r="E2" s="2"/>
      <c r="F2" s="2"/>
      <c r="G2" s="2"/>
      <c r="H2" s="2"/>
    </row>
    <row r="3" ht="30" customHeight="1" spans="1:8">
      <c r="A3" s="3" t="s">
        <v>7</v>
      </c>
      <c r="B3" s="3"/>
      <c r="C3" s="3" t="s">
        <v>444</v>
      </c>
      <c r="D3" s="3"/>
      <c r="E3" s="3"/>
      <c r="F3" s="3"/>
      <c r="G3" s="3"/>
      <c r="H3" s="3"/>
    </row>
    <row r="4" ht="30" customHeight="1" spans="1:8">
      <c r="A4" s="3" t="s">
        <v>142</v>
      </c>
      <c r="B4" s="3"/>
      <c r="C4" s="4" t="s">
        <v>33</v>
      </c>
      <c r="D4" s="4"/>
      <c r="E4" s="4"/>
      <c r="F4" s="3" t="s">
        <v>143</v>
      </c>
      <c r="G4" s="3"/>
      <c r="H4" s="3" t="s">
        <v>33</v>
      </c>
    </row>
    <row r="5" ht="30" customHeight="1" spans="1:8">
      <c r="A5" s="3" t="s">
        <v>144</v>
      </c>
      <c r="B5" s="3"/>
      <c r="C5" s="4" t="s">
        <v>274</v>
      </c>
      <c r="D5" s="4"/>
      <c r="E5" s="4"/>
      <c r="F5" s="4"/>
      <c r="G5" s="4"/>
      <c r="H5" s="4"/>
    </row>
    <row r="6" ht="30" customHeight="1" spans="1:8">
      <c r="A6" s="3" t="s">
        <v>146</v>
      </c>
      <c r="B6" s="3"/>
      <c r="C6" s="4" t="s">
        <v>445</v>
      </c>
      <c r="D6" s="4"/>
      <c r="E6" s="4"/>
      <c r="F6" s="4"/>
      <c r="G6" s="4"/>
      <c r="H6" s="4"/>
    </row>
    <row r="7" ht="30" customHeight="1" spans="1:8">
      <c r="A7" s="3" t="s">
        <v>148</v>
      </c>
      <c r="B7" s="3"/>
      <c r="C7" s="4" t="s">
        <v>446</v>
      </c>
      <c r="D7" s="4"/>
      <c r="E7" s="4"/>
      <c r="F7" s="4"/>
      <c r="G7" s="4"/>
      <c r="H7" s="4"/>
    </row>
    <row r="8" ht="36" customHeight="1" spans="1:8">
      <c r="A8" s="5" t="s">
        <v>150</v>
      </c>
      <c r="B8" s="6"/>
      <c r="C8" s="3"/>
      <c r="D8" s="3" t="s">
        <v>80</v>
      </c>
      <c r="E8" s="3" t="s">
        <v>81</v>
      </c>
      <c r="F8" s="3" t="s">
        <v>82</v>
      </c>
      <c r="G8" s="5" t="s">
        <v>151</v>
      </c>
      <c r="H8" s="6"/>
    </row>
    <row r="9" ht="30" customHeight="1" spans="1:8">
      <c r="A9" s="7"/>
      <c r="B9" s="8"/>
      <c r="C9" s="3" t="s">
        <v>152</v>
      </c>
      <c r="D9" s="9">
        <v>1200</v>
      </c>
      <c r="E9" s="9">
        <v>415.5</v>
      </c>
      <c r="F9" s="10">
        <f>E9/D9</f>
        <v>0.34625</v>
      </c>
      <c r="G9" s="9">
        <f>F9*20</f>
        <v>6.925</v>
      </c>
      <c r="H9" s="9"/>
    </row>
    <row r="10" ht="30" customHeight="1" spans="1:8">
      <c r="A10" s="11" t="s">
        <v>153</v>
      </c>
      <c r="B10" s="3" t="s">
        <v>89</v>
      </c>
      <c r="C10" s="3" t="s">
        <v>90</v>
      </c>
      <c r="D10" s="3" t="s">
        <v>91</v>
      </c>
      <c r="E10" s="3"/>
      <c r="F10" s="3" t="s">
        <v>92</v>
      </c>
      <c r="G10" s="3" t="s">
        <v>93</v>
      </c>
      <c r="H10" s="3" t="s">
        <v>83</v>
      </c>
    </row>
    <row r="11" ht="38" customHeight="1" spans="1:8">
      <c r="A11" s="12"/>
      <c r="B11" s="3" t="s">
        <v>201</v>
      </c>
      <c r="C11" s="3" t="s">
        <v>95</v>
      </c>
      <c r="D11" s="13" t="s">
        <v>190</v>
      </c>
      <c r="E11" s="14"/>
      <c r="F11" s="3" t="s">
        <v>97</v>
      </c>
      <c r="G11" s="3" t="s">
        <v>97</v>
      </c>
      <c r="H11" s="3">
        <v>20</v>
      </c>
    </row>
    <row r="12" ht="35" customHeight="1" spans="1:8">
      <c r="A12" s="12"/>
      <c r="B12" s="3" t="s">
        <v>19</v>
      </c>
      <c r="C12" s="15" t="s">
        <v>277</v>
      </c>
      <c r="D12" s="3" t="s">
        <v>447</v>
      </c>
      <c r="E12" s="3"/>
      <c r="F12" s="3" t="s">
        <v>448</v>
      </c>
      <c r="G12" s="3" t="s">
        <v>448</v>
      </c>
      <c r="H12" s="3">
        <v>8</v>
      </c>
    </row>
    <row r="13" ht="39" customHeight="1" spans="1:8">
      <c r="A13" s="12"/>
      <c r="B13" s="3"/>
      <c r="C13" s="15" t="s">
        <v>277</v>
      </c>
      <c r="D13" s="3" t="s">
        <v>449</v>
      </c>
      <c r="E13" s="3"/>
      <c r="F13" s="3" t="s">
        <v>450</v>
      </c>
      <c r="G13" s="83" t="s">
        <v>450</v>
      </c>
      <c r="H13" s="3">
        <v>6</v>
      </c>
    </row>
    <row r="14" ht="22" customHeight="1" spans="1:8">
      <c r="A14" s="12"/>
      <c r="B14" s="3"/>
      <c r="C14" s="15" t="s">
        <v>104</v>
      </c>
      <c r="D14" s="3" t="s">
        <v>451</v>
      </c>
      <c r="E14" s="3"/>
      <c r="F14" s="84" t="s">
        <v>452</v>
      </c>
      <c r="G14" s="16">
        <v>0.93</v>
      </c>
      <c r="H14" s="3">
        <v>6</v>
      </c>
    </row>
    <row r="15" ht="41" customHeight="1" spans="1:8">
      <c r="A15" s="12"/>
      <c r="B15" s="11" t="s">
        <v>20</v>
      </c>
      <c r="C15" s="3" t="s">
        <v>194</v>
      </c>
      <c r="D15" s="3" t="s">
        <v>453</v>
      </c>
      <c r="E15" s="3"/>
      <c r="F15" s="3" t="s">
        <v>454</v>
      </c>
      <c r="G15" s="3" t="s">
        <v>454</v>
      </c>
      <c r="H15" s="3">
        <v>30</v>
      </c>
    </row>
    <row r="16" ht="44" customHeight="1" spans="1:8">
      <c r="A16" s="12"/>
      <c r="B16" s="3" t="s">
        <v>21</v>
      </c>
      <c r="C16" s="3" t="s">
        <v>197</v>
      </c>
      <c r="D16" s="3" t="s">
        <v>455</v>
      </c>
      <c r="E16" s="3"/>
      <c r="F16" s="85" t="s">
        <v>286</v>
      </c>
      <c r="G16" s="16">
        <v>0.95</v>
      </c>
      <c r="H16" s="3">
        <v>10</v>
      </c>
    </row>
    <row r="17" ht="30" customHeight="1" spans="1:8">
      <c r="A17" s="3" t="s">
        <v>132</v>
      </c>
      <c r="B17" s="9">
        <f>SUM(H12:H16)+G9+H11</f>
        <v>86.925</v>
      </c>
      <c r="C17" s="9"/>
      <c r="D17" s="9"/>
      <c r="E17" s="9"/>
      <c r="F17" s="9"/>
      <c r="G17" s="9"/>
      <c r="H17" s="9"/>
    </row>
    <row r="18" ht="47" customHeight="1" spans="1:8">
      <c r="A18" s="3" t="s">
        <v>162</v>
      </c>
      <c r="B18" s="3"/>
      <c r="C18" s="4" t="s">
        <v>134</v>
      </c>
      <c r="D18" s="4"/>
      <c r="E18" s="4"/>
      <c r="F18" s="4"/>
      <c r="G18" s="4"/>
      <c r="H18" s="4"/>
    </row>
    <row r="19" ht="68" customHeight="1" spans="1:8">
      <c r="A19" s="3" t="s">
        <v>164</v>
      </c>
      <c r="B19" s="3"/>
      <c r="C19" s="4" t="s">
        <v>199</v>
      </c>
      <c r="D19" s="4"/>
      <c r="E19" s="4"/>
      <c r="F19" s="4"/>
      <c r="G19" s="4"/>
      <c r="H19" s="4"/>
    </row>
    <row r="20" ht="53" customHeight="1" spans="1:8">
      <c r="A20" s="3" t="s">
        <v>137</v>
      </c>
      <c r="B20" s="3"/>
      <c r="C20" s="3" t="s">
        <v>166</v>
      </c>
      <c r="D20" s="3"/>
      <c r="E20" s="3"/>
      <c r="F20" s="3"/>
      <c r="G20" s="3"/>
      <c r="H20" s="3"/>
    </row>
    <row r="21" ht="149" customHeight="1" spans="1:8">
      <c r="A21" s="86" t="s">
        <v>139</v>
      </c>
      <c r="B21" s="87"/>
      <c r="C21" s="87"/>
      <c r="D21" s="87"/>
      <c r="E21" s="87"/>
      <c r="F21" s="87"/>
      <c r="G21" s="87"/>
      <c r="H21" s="87"/>
    </row>
  </sheetData>
  <mergeCells count="33">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B17:H17"/>
    <mergeCell ref="A18:B18"/>
    <mergeCell ref="C18:H18"/>
    <mergeCell ref="A19:B19"/>
    <mergeCell ref="C19:H19"/>
    <mergeCell ref="A20:B20"/>
    <mergeCell ref="C20:H20"/>
    <mergeCell ref="A21:H21"/>
    <mergeCell ref="A10:A16"/>
    <mergeCell ref="B12:B14"/>
    <mergeCell ref="A8:B9"/>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L18" sqref="L18"/>
    </sheetView>
  </sheetViews>
  <sheetFormatPr defaultColWidth="9" defaultRowHeight="13.5" outlineLevelCol="7"/>
  <cols>
    <col min="3" max="3" width="11.25" customWidth="1"/>
    <col min="4" max="4" width="9.75" customWidth="1"/>
    <col min="5" max="5" width="9.88333333333333" customWidth="1"/>
    <col min="6" max="6" width="11.3833333333333" customWidth="1"/>
    <col min="7" max="7" width="11" customWidth="1"/>
    <col min="8" max="8" width="15.3833333333333" customWidth="1"/>
  </cols>
  <sheetData>
    <row r="1" ht="63.95" customHeight="1" spans="1:8">
      <c r="A1" s="80" t="s">
        <v>456</v>
      </c>
      <c r="B1" s="1"/>
      <c r="C1" s="1"/>
      <c r="D1" s="1"/>
      <c r="E1" s="1"/>
      <c r="F1" s="1"/>
      <c r="G1" s="1"/>
      <c r="H1" s="1"/>
    </row>
    <row r="2" ht="21" customHeight="1" spans="1:8">
      <c r="A2" s="2" t="s">
        <v>457</v>
      </c>
      <c r="B2" s="2"/>
      <c r="C2" s="2"/>
      <c r="D2" s="2"/>
      <c r="E2" s="2"/>
      <c r="F2" s="2"/>
      <c r="G2" s="2"/>
      <c r="H2" s="2"/>
    </row>
    <row r="3" ht="30" customHeight="1" spans="1:8">
      <c r="A3" s="3" t="s">
        <v>7</v>
      </c>
      <c r="B3" s="3"/>
      <c r="C3" s="3" t="s">
        <v>61</v>
      </c>
      <c r="D3" s="3"/>
      <c r="E3" s="3"/>
      <c r="F3" s="3"/>
      <c r="G3" s="3"/>
      <c r="H3" s="3"/>
    </row>
    <row r="4" ht="30" customHeight="1" spans="1:8">
      <c r="A4" s="3" t="s">
        <v>142</v>
      </c>
      <c r="B4" s="3"/>
      <c r="C4" s="4" t="s">
        <v>33</v>
      </c>
      <c r="D4" s="4"/>
      <c r="E4" s="4"/>
      <c r="F4" s="3" t="s">
        <v>143</v>
      </c>
      <c r="G4" s="3"/>
      <c r="H4" s="3" t="s">
        <v>458</v>
      </c>
    </row>
    <row r="5" ht="30" customHeight="1" spans="1:8">
      <c r="A5" s="3" t="s">
        <v>144</v>
      </c>
      <c r="B5" s="3"/>
      <c r="C5" s="4" t="s">
        <v>186</v>
      </c>
      <c r="D5" s="4"/>
      <c r="E5" s="4"/>
      <c r="F5" s="4"/>
      <c r="G5" s="4"/>
      <c r="H5" s="4"/>
    </row>
    <row r="6" ht="30" customHeight="1" spans="1:8">
      <c r="A6" s="3" t="s">
        <v>146</v>
      </c>
      <c r="B6" s="3"/>
      <c r="C6" s="4" t="s">
        <v>445</v>
      </c>
      <c r="D6" s="4"/>
      <c r="E6" s="4"/>
      <c r="F6" s="4"/>
      <c r="G6" s="4"/>
      <c r="H6" s="4"/>
    </row>
    <row r="7" ht="30" customHeight="1" spans="1:8">
      <c r="A7" s="3" t="s">
        <v>148</v>
      </c>
      <c r="B7" s="3"/>
      <c r="C7" s="4" t="s">
        <v>459</v>
      </c>
      <c r="D7" s="4"/>
      <c r="E7" s="4"/>
      <c r="F7" s="4"/>
      <c r="G7" s="4"/>
      <c r="H7" s="4"/>
    </row>
    <row r="8" ht="30" customHeight="1" spans="1:8">
      <c r="A8" s="5" t="s">
        <v>150</v>
      </c>
      <c r="B8" s="6"/>
      <c r="C8" s="3"/>
      <c r="D8" s="3" t="s">
        <v>80</v>
      </c>
      <c r="E8" s="3" t="s">
        <v>81</v>
      </c>
      <c r="F8" s="3" t="s">
        <v>82</v>
      </c>
      <c r="G8" s="5" t="s">
        <v>151</v>
      </c>
      <c r="H8" s="6"/>
    </row>
    <row r="9" ht="30" customHeight="1" spans="1:8">
      <c r="A9" s="7"/>
      <c r="B9" s="8"/>
      <c r="C9" s="3" t="s">
        <v>152</v>
      </c>
      <c r="D9" s="3">
        <v>54.74</v>
      </c>
      <c r="E9" s="3">
        <v>34.082</v>
      </c>
      <c r="F9" s="52">
        <f>E9/D9</f>
        <v>0.622616002922908</v>
      </c>
      <c r="G9" s="53">
        <f>F9*20</f>
        <v>12.4523200584582</v>
      </c>
      <c r="H9" s="53"/>
    </row>
    <row r="10" ht="30" customHeight="1" spans="1:8">
      <c r="A10" s="11" t="s">
        <v>153</v>
      </c>
      <c r="B10" s="3" t="s">
        <v>89</v>
      </c>
      <c r="C10" s="3" t="s">
        <v>90</v>
      </c>
      <c r="D10" s="3" t="s">
        <v>91</v>
      </c>
      <c r="E10" s="3"/>
      <c r="F10" s="3" t="s">
        <v>92</v>
      </c>
      <c r="G10" s="3" t="s">
        <v>93</v>
      </c>
      <c r="H10" s="3" t="s">
        <v>83</v>
      </c>
    </row>
    <row r="11" ht="30" customHeight="1" spans="1:8">
      <c r="A11" s="17"/>
      <c r="B11" s="11" t="s">
        <v>30</v>
      </c>
      <c r="C11" s="72" t="s">
        <v>95</v>
      </c>
      <c r="D11" s="73" t="s">
        <v>460</v>
      </c>
      <c r="E11" s="74"/>
      <c r="F11" s="3" t="s">
        <v>461</v>
      </c>
      <c r="G11" s="3" t="s">
        <v>461</v>
      </c>
      <c r="H11" s="53">
        <v>20</v>
      </c>
    </row>
    <row r="12" ht="30" customHeight="1" spans="1:8">
      <c r="A12" s="17"/>
      <c r="B12" s="11" t="s">
        <v>19</v>
      </c>
      <c r="C12" s="3" t="s">
        <v>99</v>
      </c>
      <c r="D12" s="13" t="s">
        <v>462</v>
      </c>
      <c r="E12" s="14"/>
      <c r="F12" s="16" t="s">
        <v>463</v>
      </c>
      <c r="G12" s="16" t="s">
        <v>463</v>
      </c>
      <c r="H12" s="3">
        <v>10</v>
      </c>
    </row>
    <row r="13" ht="30" customHeight="1" spans="1:8">
      <c r="A13" s="17"/>
      <c r="B13" s="17"/>
      <c r="C13" s="3" t="s">
        <v>104</v>
      </c>
      <c r="D13" s="13" t="s">
        <v>464</v>
      </c>
      <c r="E13" s="14"/>
      <c r="F13" s="16">
        <v>1</v>
      </c>
      <c r="G13" s="16">
        <v>1</v>
      </c>
      <c r="H13" s="81">
        <v>5</v>
      </c>
    </row>
    <row r="14" ht="30" customHeight="1" spans="1:8">
      <c r="A14" s="17"/>
      <c r="B14" s="17"/>
      <c r="C14" s="3" t="s">
        <v>175</v>
      </c>
      <c r="D14" s="13" t="s">
        <v>465</v>
      </c>
      <c r="E14" s="14"/>
      <c r="F14" s="16" t="s">
        <v>177</v>
      </c>
      <c r="G14" s="16" t="s">
        <v>177</v>
      </c>
      <c r="H14" s="81">
        <v>5</v>
      </c>
    </row>
    <row r="15" ht="30" customHeight="1" spans="1:8">
      <c r="A15" s="17"/>
      <c r="B15" s="11" t="s">
        <v>20</v>
      </c>
      <c r="C15" s="57" t="s">
        <v>108</v>
      </c>
      <c r="D15" s="13" t="s">
        <v>466</v>
      </c>
      <c r="E15" s="14"/>
      <c r="F15" s="3" t="s">
        <v>423</v>
      </c>
      <c r="G15" s="3" t="s">
        <v>423</v>
      </c>
      <c r="H15" s="81">
        <v>26</v>
      </c>
    </row>
    <row r="16" ht="48" customHeight="1" spans="1:8">
      <c r="A16" s="17"/>
      <c r="B16" s="11" t="s">
        <v>21</v>
      </c>
      <c r="C16" s="3" t="s">
        <v>111</v>
      </c>
      <c r="D16" s="13" t="s">
        <v>467</v>
      </c>
      <c r="E16" s="14"/>
      <c r="F16" s="3" t="s">
        <v>113</v>
      </c>
      <c r="G16" s="16">
        <v>0.95</v>
      </c>
      <c r="H16" s="81">
        <v>10</v>
      </c>
    </row>
    <row r="17" ht="30" customHeight="1" spans="1:8">
      <c r="A17" s="3" t="s">
        <v>132</v>
      </c>
      <c r="B17" s="53">
        <f>G9+H11+H12+H13+H15+H16+H14</f>
        <v>88.4523200584582</v>
      </c>
      <c r="C17" s="53"/>
      <c r="D17" s="53"/>
      <c r="E17" s="53"/>
      <c r="F17" s="53"/>
      <c r="G17" s="53"/>
      <c r="H17" s="53"/>
    </row>
    <row r="18" ht="180" customHeight="1" spans="1:8">
      <c r="A18" s="3" t="s">
        <v>162</v>
      </c>
      <c r="B18" s="3"/>
      <c r="C18" s="26" t="s">
        <v>468</v>
      </c>
      <c r="D18" s="4"/>
      <c r="E18" s="4"/>
      <c r="F18" s="4"/>
      <c r="G18" s="4"/>
      <c r="H18" s="4"/>
    </row>
    <row r="19" ht="180" customHeight="1" spans="1:8">
      <c r="A19" s="3" t="s">
        <v>164</v>
      </c>
      <c r="B19" s="3"/>
      <c r="C19" s="4" t="s">
        <v>222</v>
      </c>
      <c r="D19" s="4"/>
      <c r="E19" s="4"/>
      <c r="F19" s="4"/>
      <c r="G19" s="4"/>
      <c r="H19" s="4"/>
    </row>
    <row r="20" ht="180" customHeight="1" spans="1:8">
      <c r="A20" s="62" t="s">
        <v>137</v>
      </c>
      <c r="B20" s="62"/>
      <c r="C20" s="62" t="s">
        <v>469</v>
      </c>
      <c r="D20" s="62"/>
      <c r="E20" s="62"/>
      <c r="F20" s="62"/>
      <c r="G20" s="62"/>
      <c r="H20" s="62"/>
    </row>
    <row r="21" ht="134.1" customHeight="1" spans="1:8">
      <c r="A21" s="18" t="s">
        <v>139</v>
      </c>
      <c r="B21" s="19"/>
      <c r="C21" s="19"/>
      <c r="D21" s="19"/>
      <c r="E21" s="19"/>
      <c r="F21" s="19"/>
      <c r="G21" s="19"/>
      <c r="H21" s="19"/>
    </row>
  </sheetData>
  <mergeCells count="33">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B17:H17"/>
    <mergeCell ref="A18:B18"/>
    <mergeCell ref="C18:H18"/>
    <mergeCell ref="A19:B19"/>
    <mergeCell ref="C19:H19"/>
    <mergeCell ref="A20:B20"/>
    <mergeCell ref="C20:H20"/>
    <mergeCell ref="A21:H21"/>
    <mergeCell ref="A10:A16"/>
    <mergeCell ref="B12:B14"/>
    <mergeCell ref="A8:B9"/>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N16" sqref="N16"/>
    </sheetView>
  </sheetViews>
  <sheetFormatPr defaultColWidth="9" defaultRowHeight="13.5" outlineLevelCol="7"/>
  <cols>
    <col min="1" max="1" width="9" style="58"/>
    <col min="2" max="2" width="10.5" style="58" customWidth="1"/>
    <col min="3" max="3" width="9" style="58" customWidth="1"/>
    <col min="4" max="4" width="9.75" style="58" customWidth="1"/>
    <col min="5" max="5" width="12.1333333333333" style="58" customWidth="1"/>
    <col min="6" max="6" width="15" style="58" customWidth="1"/>
    <col min="7" max="7" width="15.5" style="58" customWidth="1"/>
    <col min="8" max="8" width="10.6333333333333" style="58" customWidth="1"/>
    <col min="9" max="16384" width="9" style="58"/>
  </cols>
  <sheetData>
    <row r="1" s="58" customFormat="1" ht="54" customHeight="1" spans="1:8">
      <c r="A1" s="59" t="s">
        <v>470</v>
      </c>
      <c r="B1" s="60"/>
      <c r="C1" s="60"/>
      <c r="D1" s="60"/>
      <c r="E1" s="60"/>
      <c r="F1" s="60"/>
      <c r="G1" s="60"/>
      <c r="H1" s="60"/>
    </row>
    <row r="2" s="58" customFormat="1" ht="21" customHeight="1" spans="1:8">
      <c r="A2" s="61" t="s">
        <v>471</v>
      </c>
      <c r="B2" s="61"/>
      <c r="C2" s="61"/>
      <c r="D2" s="61"/>
      <c r="E2" s="61"/>
      <c r="F2" s="61"/>
      <c r="G2" s="61"/>
      <c r="H2" s="61"/>
    </row>
    <row r="3" s="58" customFormat="1" ht="30" customHeight="1" spans="1:8">
      <c r="A3" s="62" t="s">
        <v>7</v>
      </c>
      <c r="B3" s="62"/>
      <c r="C3" s="62" t="s">
        <v>472</v>
      </c>
      <c r="D3" s="62"/>
      <c r="E3" s="62"/>
      <c r="F3" s="62"/>
      <c r="G3" s="62"/>
      <c r="H3" s="62"/>
    </row>
    <row r="4" s="58" customFormat="1" ht="44.1" customHeight="1" spans="1:8">
      <c r="A4" s="62" t="s">
        <v>142</v>
      </c>
      <c r="B4" s="62"/>
      <c r="C4" s="63" t="s">
        <v>76</v>
      </c>
      <c r="D4" s="63"/>
      <c r="E4" s="63"/>
      <c r="F4" s="62" t="s">
        <v>143</v>
      </c>
      <c r="G4" s="62"/>
      <c r="H4" s="62" t="s">
        <v>258</v>
      </c>
    </row>
    <row r="5" s="58" customFormat="1" ht="30" customHeight="1" spans="1:8">
      <c r="A5" s="62" t="s">
        <v>144</v>
      </c>
      <c r="B5" s="62"/>
      <c r="C5" s="63" t="s">
        <v>411</v>
      </c>
      <c r="D5" s="63"/>
      <c r="E5" s="63"/>
      <c r="F5" s="63"/>
      <c r="G5" s="63"/>
      <c r="H5" s="63"/>
    </row>
    <row r="6" s="58" customFormat="1" ht="30" customHeight="1" spans="1:8">
      <c r="A6" s="62" t="s">
        <v>146</v>
      </c>
      <c r="B6" s="62"/>
      <c r="C6" s="63" t="s">
        <v>412</v>
      </c>
      <c r="D6" s="63"/>
      <c r="E6" s="63"/>
      <c r="F6" s="63"/>
      <c r="G6" s="63"/>
      <c r="H6" s="63"/>
    </row>
    <row r="7" s="58" customFormat="1" ht="30" customHeight="1" spans="1:8">
      <c r="A7" s="62" t="s">
        <v>148</v>
      </c>
      <c r="B7" s="62"/>
      <c r="C7" s="63" t="s">
        <v>413</v>
      </c>
      <c r="D7" s="63"/>
      <c r="E7" s="63"/>
      <c r="F7" s="63"/>
      <c r="G7" s="63"/>
      <c r="H7" s="63"/>
    </row>
    <row r="8" s="58" customFormat="1" ht="30" customHeight="1" spans="1:8">
      <c r="A8" s="64" t="s">
        <v>150</v>
      </c>
      <c r="B8" s="65"/>
      <c r="C8" s="62"/>
      <c r="D8" s="62" t="s">
        <v>80</v>
      </c>
      <c r="E8" s="62" t="s">
        <v>81</v>
      </c>
      <c r="F8" s="62" t="s">
        <v>82</v>
      </c>
      <c r="G8" s="64" t="s">
        <v>151</v>
      </c>
      <c r="H8" s="65"/>
    </row>
    <row r="9" s="58" customFormat="1" ht="30" customHeight="1" spans="1:8">
      <c r="A9" s="66"/>
      <c r="B9" s="67"/>
      <c r="C9" s="62" t="s">
        <v>152</v>
      </c>
      <c r="D9" s="62">
        <v>383.08</v>
      </c>
      <c r="E9" s="62">
        <v>155.1</v>
      </c>
      <c r="F9" s="68">
        <f>E9/D9</f>
        <v>0.404876266054088</v>
      </c>
      <c r="G9" s="69">
        <f>F9*20</f>
        <v>8.09752532108176</v>
      </c>
      <c r="H9" s="69"/>
    </row>
    <row r="10" s="58" customFormat="1" ht="30" customHeight="1" spans="1:8">
      <c r="A10" s="70" t="s">
        <v>473</v>
      </c>
      <c r="B10" s="71" t="s">
        <v>89</v>
      </c>
      <c r="C10" s="62" t="s">
        <v>90</v>
      </c>
      <c r="D10" s="62" t="s">
        <v>91</v>
      </c>
      <c r="E10" s="62"/>
      <c r="F10" s="62" t="s">
        <v>92</v>
      </c>
      <c r="G10" s="62" t="s">
        <v>93</v>
      </c>
      <c r="H10" s="62" t="s">
        <v>83</v>
      </c>
    </row>
    <row r="11" s="58" customFormat="1" ht="30" customHeight="1" spans="1:8">
      <c r="A11" s="70"/>
      <c r="B11" s="70" t="s">
        <v>30</v>
      </c>
      <c r="C11" s="72" t="s">
        <v>95</v>
      </c>
      <c r="D11" s="73" t="s">
        <v>474</v>
      </c>
      <c r="E11" s="74"/>
      <c r="F11" s="62">
        <v>383.08</v>
      </c>
      <c r="G11" s="62">
        <v>155.1</v>
      </c>
      <c r="H11" s="62">
        <v>20</v>
      </c>
    </row>
    <row r="12" s="58" customFormat="1" ht="45" customHeight="1" spans="1:8">
      <c r="A12" s="70"/>
      <c r="B12" s="72" t="s">
        <v>475</v>
      </c>
      <c r="C12" s="75" t="s">
        <v>99</v>
      </c>
      <c r="D12" s="62" t="s">
        <v>476</v>
      </c>
      <c r="E12" s="62"/>
      <c r="F12" s="62">
        <v>8700</v>
      </c>
      <c r="G12" s="62">
        <v>8700</v>
      </c>
      <c r="H12" s="62">
        <v>5</v>
      </c>
    </row>
    <row r="13" s="58" customFormat="1" ht="45" customHeight="1" spans="1:8">
      <c r="A13" s="70"/>
      <c r="B13" s="70"/>
      <c r="C13" s="75" t="s">
        <v>99</v>
      </c>
      <c r="D13" s="73" t="s">
        <v>477</v>
      </c>
      <c r="E13" s="74"/>
      <c r="F13" s="76" t="s">
        <v>478</v>
      </c>
      <c r="G13" s="76" t="s">
        <v>478</v>
      </c>
      <c r="H13" s="62">
        <v>5</v>
      </c>
    </row>
    <row r="14" s="58" customFormat="1" ht="45" customHeight="1" spans="1:8">
      <c r="A14" s="70"/>
      <c r="B14" s="70"/>
      <c r="C14" s="75" t="s">
        <v>175</v>
      </c>
      <c r="D14" s="62" t="s">
        <v>479</v>
      </c>
      <c r="E14" s="62"/>
      <c r="F14" s="62" t="s">
        <v>479</v>
      </c>
      <c r="G14" s="62" t="s">
        <v>479</v>
      </c>
      <c r="H14" s="62">
        <v>10</v>
      </c>
    </row>
    <row r="15" s="58" customFormat="1" ht="26.1" customHeight="1" spans="1:8">
      <c r="A15" s="70"/>
      <c r="B15" s="72" t="s">
        <v>20</v>
      </c>
      <c r="C15" s="72" t="s">
        <v>108</v>
      </c>
      <c r="D15" s="73" t="s">
        <v>480</v>
      </c>
      <c r="E15" s="74"/>
      <c r="F15" s="62" t="s">
        <v>481</v>
      </c>
      <c r="G15" s="62" t="s">
        <v>481</v>
      </c>
      <c r="H15" s="62">
        <v>30</v>
      </c>
    </row>
    <row r="16" s="58" customFormat="1" ht="39.95" customHeight="1" spans="1:8">
      <c r="A16" s="70"/>
      <c r="B16" s="62" t="s">
        <v>21</v>
      </c>
      <c r="C16" s="62" t="s">
        <v>180</v>
      </c>
      <c r="D16" s="62" t="s">
        <v>482</v>
      </c>
      <c r="E16" s="62"/>
      <c r="F16" s="62" t="s">
        <v>113</v>
      </c>
      <c r="G16" s="77">
        <v>0.95</v>
      </c>
      <c r="H16" s="62">
        <v>10</v>
      </c>
    </row>
    <row r="17" s="58" customFormat="1" ht="30" customHeight="1" spans="1:8">
      <c r="A17" s="62" t="s">
        <v>132</v>
      </c>
      <c r="B17" s="69">
        <f>H16+H15+H14+H12+H11+G9+H13</f>
        <v>88.0975253210818</v>
      </c>
      <c r="C17" s="69"/>
      <c r="D17" s="69"/>
      <c r="E17" s="69"/>
      <c r="F17" s="69"/>
      <c r="G17" s="69"/>
      <c r="H17" s="69"/>
    </row>
    <row r="18" s="58" customFormat="1" ht="92.1" customHeight="1" spans="1:8">
      <c r="A18" s="62" t="s">
        <v>162</v>
      </c>
      <c r="B18" s="62"/>
      <c r="C18" s="63" t="s">
        <v>483</v>
      </c>
      <c r="D18" s="63"/>
      <c r="E18" s="63"/>
      <c r="F18" s="63"/>
      <c r="G18" s="63"/>
      <c r="H18" s="63"/>
    </row>
    <row r="19" s="58" customFormat="1" ht="92.1" customHeight="1" spans="1:8">
      <c r="A19" s="62" t="s">
        <v>164</v>
      </c>
      <c r="B19" s="62"/>
      <c r="C19" s="63" t="s">
        <v>222</v>
      </c>
      <c r="D19" s="63"/>
      <c r="E19" s="63"/>
      <c r="F19" s="63"/>
      <c r="G19" s="63"/>
      <c r="H19" s="63"/>
    </row>
    <row r="20" s="58" customFormat="1" ht="102" customHeight="1" spans="1:8">
      <c r="A20" s="62" t="s">
        <v>137</v>
      </c>
      <c r="B20" s="62"/>
      <c r="C20" s="62" t="s">
        <v>469</v>
      </c>
      <c r="D20" s="62"/>
      <c r="E20" s="62"/>
      <c r="F20" s="62"/>
      <c r="G20" s="62"/>
      <c r="H20" s="62"/>
    </row>
    <row r="21" s="58" customFormat="1" ht="134.1" customHeight="1" spans="1:8">
      <c r="A21" s="78" t="s">
        <v>139</v>
      </c>
      <c r="B21" s="79"/>
      <c r="C21" s="79"/>
      <c r="D21" s="79"/>
      <c r="E21" s="79"/>
      <c r="F21" s="79"/>
      <c r="G21" s="79"/>
      <c r="H21" s="79"/>
    </row>
  </sheetData>
  <mergeCells count="33">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B17:H17"/>
    <mergeCell ref="A18:B18"/>
    <mergeCell ref="C18:H18"/>
    <mergeCell ref="A19:B19"/>
    <mergeCell ref="C19:H19"/>
    <mergeCell ref="A20:B20"/>
    <mergeCell ref="C20:H20"/>
    <mergeCell ref="A21:H21"/>
    <mergeCell ref="A10:A16"/>
    <mergeCell ref="B12:B14"/>
    <mergeCell ref="A8:B9"/>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A1" sqref="$A1:$XFD1048576"/>
    </sheetView>
  </sheetViews>
  <sheetFormatPr defaultColWidth="9" defaultRowHeight="13.5" outlineLevelCol="7"/>
  <cols>
    <col min="4" max="4" width="9.75" customWidth="1"/>
    <col min="5" max="5" width="9.875" customWidth="1"/>
    <col min="6" max="6" width="11.375" customWidth="1"/>
    <col min="7" max="7" width="11" customWidth="1"/>
    <col min="8" max="8" width="15.375" customWidth="1"/>
  </cols>
  <sheetData>
    <row r="1" ht="42.95" customHeight="1" spans="1:8">
      <c r="A1" s="1" t="s">
        <v>484</v>
      </c>
      <c r="B1" s="1"/>
      <c r="C1" s="1"/>
      <c r="D1" s="1"/>
      <c r="E1" s="1"/>
      <c r="F1" s="1"/>
      <c r="G1" s="1"/>
      <c r="H1" s="1"/>
    </row>
    <row r="2" ht="21" customHeight="1" spans="1:8">
      <c r="A2" s="2" t="s">
        <v>485</v>
      </c>
      <c r="B2" s="2"/>
      <c r="C2" s="2"/>
      <c r="D2" s="2"/>
      <c r="E2" s="2"/>
      <c r="F2" s="2"/>
      <c r="G2" s="2"/>
      <c r="H2" s="2"/>
    </row>
    <row r="3" ht="30" customHeight="1" spans="1:8">
      <c r="A3" s="3" t="s">
        <v>7</v>
      </c>
      <c r="B3" s="3"/>
      <c r="C3" s="3" t="s">
        <v>65</v>
      </c>
      <c r="D3" s="3"/>
      <c r="E3" s="3"/>
      <c r="F3" s="3"/>
      <c r="G3" s="3"/>
      <c r="H3" s="3"/>
    </row>
    <row r="4" ht="30" customHeight="1" spans="1:8">
      <c r="A4" s="3" t="s">
        <v>142</v>
      </c>
      <c r="B4" s="3"/>
      <c r="C4" s="4" t="s">
        <v>76</v>
      </c>
      <c r="D4" s="4"/>
      <c r="E4" s="4"/>
      <c r="F4" s="3" t="s">
        <v>143</v>
      </c>
      <c r="G4" s="3"/>
      <c r="H4" s="3" t="s">
        <v>486</v>
      </c>
    </row>
    <row r="5" ht="30" customHeight="1" spans="1:8">
      <c r="A5" s="3" t="s">
        <v>144</v>
      </c>
      <c r="B5" s="3"/>
      <c r="C5" s="4" t="s">
        <v>411</v>
      </c>
      <c r="D5" s="4"/>
      <c r="E5" s="4"/>
      <c r="F5" s="4"/>
      <c r="G5" s="4"/>
      <c r="H5" s="4"/>
    </row>
    <row r="6" ht="30" customHeight="1" spans="1:8">
      <c r="A6" s="3" t="s">
        <v>146</v>
      </c>
      <c r="B6" s="3"/>
      <c r="C6" s="4" t="s">
        <v>412</v>
      </c>
      <c r="D6" s="4"/>
      <c r="E6" s="4"/>
      <c r="F6" s="4"/>
      <c r="G6" s="4"/>
      <c r="H6" s="4"/>
    </row>
    <row r="7" ht="30" customHeight="1" spans="1:8">
      <c r="A7" s="3" t="s">
        <v>148</v>
      </c>
      <c r="B7" s="3"/>
      <c r="C7" s="4" t="s">
        <v>413</v>
      </c>
      <c r="D7" s="4"/>
      <c r="E7" s="4"/>
      <c r="F7" s="4"/>
      <c r="G7" s="4"/>
      <c r="H7" s="4"/>
    </row>
    <row r="8" ht="30" customHeight="1" spans="1:8">
      <c r="A8" s="5" t="s">
        <v>150</v>
      </c>
      <c r="B8" s="6"/>
      <c r="C8" s="3"/>
      <c r="D8" s="3" t="s">
        <v>80</v>
      </c>
      <c r="E8" s="3" t="s">
        <v>81</v>
      </c>
      <c r="F8" s="3" t="s">
        <v>82</v>
      </c>
      <c r="G8" s="5" t="s">
        <v>151</v>
      </c>
      <c r="H8" s="6"/>
    </row>
    <row r="9" ht="30" customHeight="1" spans="1:8">
      <c r="A9" s="7"/>
      <c r="B9" s="8"/>
      <c r="C9" s="3" t="s">
        <v>152</v>
      </c>
      <c r="D9" s="3">
        <v>130</v>
      </c>
      <c r="E9" s="3">
        <v>129.26</v>
      </c>
      <c r="F9" s="52">
        <f>E9/D9</f>
        <v>0.994307692307692</v>
      </c>
      <c r="G9" s="53">
        <f>20*F9</f>
        <v>19.8861538461538</v>
      </c>
      <c r="H9" s="53"/>
    </row>
    <row r="10" ht="30" customHeight="1" spans="1:8">
      <c r="A10" s="11" t="s">
        <v>153</v>
      </c>
      <c r="B10" s="3" t="s">
        <v>89</v>
      </c>
      <c r="C10" s="3" t="s">
        <v>90</v>
      </c>
      <c r="D10" s="3" t="s">
        <v>91</v>
      </c>
      <c r="E10" s="3"/>
      <c r="F10" s="3" t="s">
        <v>92</v>
      </c>
      <c r="G10" s="3" t="s">
        <v>93</v>
      </c>
      <c r="H10" s="3" t="s">
        <v>83</v>
      </c>
    </row>
    <row r="11" ht="30" customHeight="1" spans="1:8">
      <c r="A11" s="12"/>
      <c r="B11" s="3" t="s">
        <v>18</v>
      </c>
      <c r="C11" s="3" t="s">
        <v>95</v>
      </c>
      <c r="D11" s="13" t="s">
        <v>172</v>
      </c>
      <c r="E11" s="14"/>
      <c r="F11" s="54">
        <v>1</v>
      </c>
      <c r="G11" s="54">
        <v>1</v>
      </c>
      <c r="H11" s="3">
        <v>20</v>
      </c>
    </row>
    <row r="12" ht="30" customHeight="1" spans="1:8">
      <c r="A12" s="12"/>
      <c r="B12" s="11" t="s">
        <v>19</v>
      </c>
      <c r="C12" s="55" t="s">
        <v>99</v>
      </c>
      <c r="D12" s="55" t="s">
        <v>487</v>
      </c>
      <c r="E12" s="55"/>
      <c r="F12" s="54">
        <v>1</v>
      </c>
      <c r="G12" s="54">
        <v>1</v>
      </c>
      <c r="H12" s="55">
        <v>10</v>
      </c>
    </row>
    <row r="13" ht="30" customHeight="1" spans="1:8">
      <c r="A13" s="12"/>
      <c r="B13" s="17"/>
      <c r="C13" s="55" t="s">
        <v>104</v>
      </c>
      <c r="D13" s="55" t="s">
        <v>488</v>
      </c>
      <c r="E13" s="55"/>
      <c r="F13" s="54">
        <v>1</v>
      </c>
      <c r="G13" s="54">
        <v>1</v>
      </c>
      <c r="H13" s="55">
        <v>10</v>
      </c>
    </row>
    <row r="14" ht="30" customHeight="1" spans="1:8">
      <c r="A14" s="12"/>
      <c r="B14" s="56"/>
      <c r="C14" s="55" t="s">
        <v>104</v>
      </c>
      <c r="D14" s="55" t="s">
        <v>489</v>
      </c>
      <c r="E14" s="55"/>
      <c r="F14" s="54">
        <v>0.95</v>
      </c>
      <c r="G14" s="54">
        <v>0.95</v>
      </c>
      <c r="H14" s="55">
        <v>20</v>
      </c>
    </row>
    <row r="15" ht="30" customHeight="1" spans="1:8">
      <c r="A15" s="12"/>
      <c r="B15" s="57" t="s">
        <v>20</v>
      </c>
      <c r="C15" s="3" t="s">
        <v>490</v>
      </c>
      <c r="D15" s="3" t="s">
        <v>491</v>
      </c>
      <c r="E15" s="3"/>
      <c r="F15" s="3" t="s">
        <v>492</v>
      </c>
      <c r="G15" s="3" t="s">
        <v>492</v>
      </c>
      <c r="H15" s="3">
        <v>9</v>
      </c>
    </row>
    <row r="16" ht="42" customHeight="1" spans="1:8">
      <c r="A16" s="12"/>
      <c r="B16" s="3" t="s">
        <v>21</v>
      </c>
      <c r="C16" s="55" t="s">
        <v>407</v>
      </c>
      <c r="D16" s="55" t="s">
        <v>493</v>
      </c>
      <c r="E16" s="55"/>
      <c r="F16" s="55" t="s">
        <v>494</v>
      </c>
      <c r="G16" s="55" t="s">
        <v>494</v>
      </c>
      <c r="H16" s="3">
        <v>10</v>
      </c>
    </row>
    <row r="17" ht="30" customHeight="1" spans="1:8">
      <c r="A17" s="3" t="s">
        <v>132</v>
      </c>
      <c r="B17" s="53">
        <f>SUM(H11:H16)+G9</f>
        <v>98.8861538461538</v>
      </c>
      <c r="C17" s="53"/>
      <c r="D17" s="53"/>
      <c r="E17" s="53"/>
      <c r="F17" s="53"/>
      <c r="G17" s="53"/>
      <c r="H17" s="53"/>
    </row>
    <row r="18" ht="180" customHeight="1" spans="1:8">
      <c r="A18" s="3" t="s">
        <v>162</v>
      </c>
      <c r="B18" s="3"/>
      <c r="C18" s="4" t="s">
        <v>495</v>
      </c>
      <c r="D18" s="4"/>
      <c r="E18" s="4"/>
      <c r="F18" s="4"/>
      <c r="G18" s="4"/>
      <c r="H18" s="4"/>
    </row>
    <row r="19" ht="180" customHeight="1" spans="1:8">
      <c r="A19" s="3" t="s">
        <v>164</v>
      </c>
      <c r="B19" s="3"/>
      <c r="C19" s="4" t="s">
        <v>182</v>
      </c>
      <c r="D19" s="4"/>
      <c r="E19" s="4"/>
      <c r="F19" s="4"/>
      <c r="G19" s="4"/>
      <c r="H19" s="4"/>
    </row>
    <row r="20" ht="180" customHeight="1" spans="1:8">
      <c r="A20" s="3" t="s">
        <v>137</v>
      </c>
      <c r="B20" s="3"/>
      <c r="C20" s="3" t="s">
        <v>166</v>
      </c>
      <c r="D20" s="3"/>
      <c r="E20" s="3"/>
      <c r="F20" s="3"/>
      <c r="G20" s="3"/>
      <c r="H20" s="3"/>
    </row>
    <row r="21" ht="134.1" customHeight="1" spans="1:8">
      <c r="A21" s="18" t="s">
        <v>139</v>
      </c>
      <c r="B21" s="19"/>
      <c r="C21" s="19"/>
      <c r="D21" s="19"/>
      <c r="E21" s="19"/>
      <c r="F21" s="19"/>
      <c r="G21" s="19"/>
      <c r="H21" s="19"/>
    </row>
  </sheetData>
  <mergeCells count="33">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B17:H17"/>
    <mergeCell ref="A18:B18"/>
    <mergeCell ref="C18:H18"/>
    <mergeCell ref="A19:B19"/>
    <mergeCell ref="C19:H19"/>
    <mergeCell ref="A20:B20"/>
    <mergeCell ref="C20:H20"/>
    <mergeCell ref="A21:H21"/>
    <mergeCell ref="A10:A16"/>
    <mergeCell ref="B12:B14"/>
    <mergeCell ref="A8:B9"/>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L14" sqref="L14"/>
    </sheetView>
  </sheetViews>
  <sheetFormatPr defaultColWidth="9" defaultRowHeight="13.5" outlineLevelCol="7"/>
  <cols>
    <col min="1" max="1" width="12.35" customWidth="1"/>
    <col min="2" max="2" width="12.55" customWidth="1"/>
    <col min="3" max="3" width="16.2666666666667" customWidth="1"/>
    <col min="4" max="5" width="13.6833333333333" customWidth="1"/>
    <col min="6" max="7" width="11.225" customWidth="1"/>
    <col min="8" max="8" width="15.0083333333333" customWidth="1"/>
  </cols>
  <sheetData>
    <row r="1" ht="42.95" customHeight="1" spans="1:8">
      <c r="A1" s="1" t="s">
        <v>496</v>
      </c>
      <c r="B1" s="1"/>
      <c r="C1" s="1"/>
      <c r="D1" s="1"/>
      <c r="E1" s="1"/>
      <c r="F1" s="1"/>
      <c r="G1" s="1"/>
      <c r="H1" s="1"/>
    </row>
    <row r="2" ht="21" customHeight="1" spans="1:8">
      <c r="A2" s="2" t="s">
        <v>184</v>
      </c>
      <c r="B2" s="2"/>
      <c r="C2" s="2"/>
      <c r="D2" s="2"/>
      <c r="E2" s="2"/>
      <c r="F2" s="2"/>
      <c r="G2" s="2"/>
      <c r="H2" s="2"/>
    </row>
    <row r="3" ht="35" customHeight="1" spans="1:8">
      <c r="A3" s="3" t="s">
        <v>7</v>
      </c>
      <c r="B3" s="3"/>
      <c r="C3" s="3" t="s">
        <v>497</v>
      </c>
      <c r="D3" s="3"/>
      <c r="E3" s="3"/>
      <c r="F3" s="3"/>
      <c r="G3" s="3"/>
      <c r="H3" s="3"/>
    </row>
    <row r="4" ht="35" customHeight="1" spans="1:8">
      <c r="A4" s="3" t="s">
        <v>142</v>
      </c>
      <c r="B4" s="3"/>
      <c r="C4" s="4" t="s">
        <v>33</v>
      </c>
      <c r="D4" s="4"/>
      <c r="E4" s="4"/>
      <c r="F4" s="3" t="s">
        <v>143</v>
      </c>
      <c r="G4" s="3"/>
      <c r="H4" s="3" t="s">
        <v>33</v>
      </c>
    </row>
    <row r="5" ht="35" customHeight="1" spans="1:8">
      <c r="A5" s="3" t="s">
        <v>144</v>
      </c>
      <c r="B5" s="3"/>
      <c r="C5" s="4" t="s">
        <v>186</v>
      </c>
      <c r="D5" s="4"/>
      <c r="E5" s="4"/>
      <c r="F5" s="4"/>
      <c r="G5" s="4"/>
      <c r="H5" s="4"/>
    </row>
    <row r="6" ht="35" customHeight="1" spans="1:8">
      <c r="A6" s="3" t="s">
        <v>146</v>
      </c>
      <c r="B6" s="3"/>
      <c r="C6" s="4" t="s">
        <v>187</v>
      </c>
      <c r="D6" s="4"/>
      <c r="E6" s="4"/>
      <c r="F6" s="4"/>
      <c r="G6" s="4"/>
      <c r="H6" s="4"/>
    </row>
    <row r="7" ht="35" customHeight="1" spans="1:8">
      <c r="A7" s="3" t="s">
        <v>148</v>
      </c>
      <c r="B7" s="3"/>
      <c r="C7" s="4" t="s">
        <v>188</v>
      </c>
      <c r="D7" s="4"/>
      <c r="E7" s="4"/>
      <c r="F7" s="4"/>
      <c r="G7" s="4"/>
      <c r="H7" s="4"/>
    </row>
    <row r="8" ht="36" customHeight="1" spans="1:8">
      <c r="A8" s="5" t="s">
        <v>150</v>
      </c>
      <c r="B8" s="6"/>
      <c r="C8" s="3"/>
      <c r="D8" s="3" t="s">
        <v>80</v>
      </c>
      <c r="E8" s="3" t="s">
        <v>81</v>
      </c>
      <c r="F8" s="3" t="s">
        <v>82</v>
      </c>
      <c r="G8" s="5" t="s">
        <v>151</v>
      </c>
      <c r="H8" s="6"/>
    </row>
    <row r="9" ht="36" customHeight="1" spans="1:8">
      <c r="A9" s="7"/>
      <c r="B9" s="8"/>
      <c r="C9" s="3" t="s">
        <v>152</v>
      </c>
      <c r="D9" s="9">
        <v>5692</v>
      </c>
      <c r="E9" s="9">
        <v>347</v>
      </c>
      <c r="F9" s="10">
        <f>E9/D9</f>
        <v>0.0609627547434997</v>
      </c>
      <c r="G9" s="9">
        <f>F9*20</f>
        <v>1.21925509486999</v>
      </c>
      <c r="H9" s="9"/>
    </row>
    <row r="10" ht="38" customHeight="1" spans="1:8">
      <c r="A10" s="11" t="s">
        <v>153</v>
      </c>
      <c r="B10" s="3" t="s">
        <v>89</v>
      </c>
      <c r="C10" s="3" t="s">
        <v>90</v>
      </c>
      <c r="D10" s="3" t="s">
        <v>91</v>
      </c>
      <c r="E10" s="3"/>
      <c r="F10" s="3" t="s">
        <v>92</v>
      </c>
      <c r="G10" s="3" t="s">
        <v>93</v>
      </c>
      <c r="H10" s="3" t="s">
        <v>83</v>
      </c>
    </row>
    <row r="11" ht="38" customHeight="1" spans="1:8">
      <c r="A11" s="12"/>
      <c r="B11" s="3" t="s">
        <v>201</v>
      </c>
      <c r="C11" s="3" t="s">
        <v>95</v>
      </c>
      <c r="D11" s="13" t="s">
        <v>190</v>
      </c>
      <c r="E11" s="14"/>
      <c r="F11" s="3" t="s">
        <v>97</v>
      </c>
      <c r="G11" s="3" t="s">
        <v>97</v>
      </c>
      <c r="H11" s="3">
        <v>20</v>
      </c>
    </row>
    <row r="12" ht="22" customHeight="1" spans="1:8">
      <c r="A12" s="12"/>
      <c r="B12" s="3" t="s">
        <v>19</v>
      </c>
      <c r="C12" s="3" t="s">
        <v>99</v>
      </c>
      <c r="D12" s="3" t="s">
        <v>498</v>
      </c>
      <c r="E12" s="3"/>
      <c r="F12" s="3">
        <v>9</v>
      </c>
      <c r="G12" s="3">
        <v>9</v>
      </c>
      <c r="H12" s="3">
        <v>8</v>
      </c>
    </row>
    <row r="13" ht="22" customHeight="1" spans="1:8">
      <c r="A13" s="12"/>
      <c r="B13" s="3"/>
      <c r="C13" s="3" t="s">
        <v>104</v>
      </c>
      <c r="D13" s="13" t="s">
        <v>499</v>
      </c>
      <c r="E13" s="14"/>
      <c r="F13" s="51" t="s">
        <v>494</v>
      </c>
      <c r="G13" s="51" t="s">
        <v>494</v>
      </c>
      <c r="H13" s="3">
        <v>6</v>
      </c>
    </row>
    <row r="14" ht="22" customHeight="1" spans="1:8">
      <c r="A14" s="12"/>
      <c r="B14" s="3"/>
      <c r="C14" s="3" t="s">
        <v>175</v>
      </c>
      <c r="D14" s="3" t="s">
        <v>500</v>
      </c>
      <c r="E14" s="3"/>
      <c r="F14" s="51" t="s">
        <v>494</v>
      </c>
      <c r="G14" s="51" t="s">
        <v>494</v>
      </c>
      <c r="H14" s="3">
        <v>6</v>
      </c>
    </row>
    <row r="15" ht="41" customHeight="1" spans="1:8">
      <c r="A15" s="12"/>
      <c r="B15" s="11" t="s">
        <v>20</v>
      </c>
      <c r="C15" s="3" t="s">
        <v>194</v>
      </c>
      <c r="D15" s="3" t="s">
        <v>501</v>
      </c>
      <c r="E15" s="3"/>
      <c r="F15" s="3" t="s">
        <v>406</v>
      </c>
      <c r="G15" s="3" t="s">
        <v>406</v>
      </c>
      <c r="H15" s="3">
        <v>30</v>
      </c>
    </row>
    <row r="16" ht="39" customHeight="1" spans="1:8">
      <c r="A16" s="12"/>
      <c r="B16" s="3" t="s">
        <v>21</v>
      </c>
      <c r="C16" s="3" t="s">
        <v>197</v>
      </c>
      <c r="D16" s="3" t="s">
        <v>198</v>
      </c>
      <c r="E16" s="3"/>
      <c r="F16" s="20" t="s">
        <v>113</v>
      </c>
      <c r="G16" s="21">
        <v>0.95</v>
      </c>
      <c r="H16" s="3">
        <v>10</v>
      </c>
    </row>
    <row r="17" ht="30" customHeight="1" spans="1:8">
      <c r="A17" s="3" t="s">
        <v>132</v>
      </c>
      <c r="B17" s="9">
        <f>SUM(H12:H16)+G9+H11</f>
        <v>81.21925509487</v>
      </c>
      <c r="C17" s="9"/>
      <c r="D17" s="9"/>
      <c r="E17" s="9"/>
      <c r="F17" s="9"/>
      <c r="G17" s="9"/>
      <c r="H17" s="9"/>
    </row>
    <row r="18" ht="68" customHeight="1" spans="1:8">
      <c r="A18" s="3" t="s">
        <v>162</v>
      </c>
      <c r="B18" s="3"/>
      <c r="C18" s="4" t="s">
        <v>134</v>
      </c>
      <c r="D18" s="4"/>
      <c r="E18" s="4"/>
      <c r="F18" s="4"/>
      <c r="G18" s="4"/>
      <c r="H18" s="4"/>
    </row>
    <row r="19" ht="68" customHeight="1" spans="1:8">
      <c r="A19" s="3" t="s">
        <v>164</v>
      </c>
      <c r="B19" s="3"/>
      <c r="C19" s="4" t="s">
        <v>199</v>
      </c>
      <c r="D19" s="4"/>
      <c r="E19" s="4"/>
      <c r="F19" s="4"/>
      <c r="G19" s="4"/>
      <c r="H19" s="4"/>
    </row>
    <row r="20" ht="68" customHeight="1" spans="1:8">
      <c r="A20" s="3" t="s">
        <v>137</v>
      </c>
      <c r="B20" s="3"/>
      <c r="C20" s="3" t="s">
        <v>166</v>
      </c>
      <c r="D20" s="3"/>
      <c r="E20" s="3"/>
      <c r="F20" s="3"/>
      <c r="G20" s="3"/>
      <c r="H20" s="3"/>
    </row>
    <row r="21" ht="121" customHeight="1" spans="1:8">
      <c r="A21" s="18" t="s">
        <v>139</v>
      </c>
      <c r="B21" s="19"/>
      <c r="C21" s="19"/>
      <c r="D21" s="19"/>
      <c r="E21" s="19"/>
      <c r="F21" s="19"/>
      <c r="G21" s="19"/>
      <c r="H21" s="19"/>
    </row>
  </sheetData>
  <mergeCells count="33">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B17:H17"/>
    <mergeCell ref="A18:B18"/>
    <mergeCell ref="C18:H18"/>
    <mergeCell ref="A19:B19"/>
    <mergeCell ref="C19:H19"/>
    <mergeCell ref="A20:B20"/>
    <mergeCell ref="C20:H20"/>
    <mergeCell ref="A21:H21"/>
    <mergeCell ref="A10:A16"/>
    <mergeCell ref="B12:B14"/>
    <mergeCell ref="A8:B9"/>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L18" sqref="L18"/>
    </sheetView>
  </sheetViews>
  <sheetFormatPr defaultColWidth="9" defaultRowHeight="13.5" outlineLevelCol="7"/>
  <cols>
    <col min="1" max="3" width="9" style="22"/>
    <col min="4" max="4" width="9.75" style="22" customWidth="1"/>
    <col min="5" max="5" width="9.875" style="22" customWidth="1"/>
    <col min="6" max="6" width="11.375" style="22" customWidth="1"/>
    <col min="7" max="7" width="11" style="22" customWidth="1"/>
    <col min="8" max="8" width="15.375" style="22" customWidth="1"/>
    <col min="9" max="16384" width="9" style="22"/>
  </cols>
  <sheetData>
    <row r="1" s="22" customFormat="1" ht="42.95" customHeight="1" spans="1:8">
      <c r="A1" s="23" t="s">
        <v>502</v>
      </c>
      <c r="B1" s="23"/>
      <c r="C1" s="23"/>
      <c r="D1" s="23"/>
      <c r="E1" s="23"/>
      <c r="F1" s="23"/>
      <c r="G1" s="23"/>
      <c r="H1" s="23"/>
    </row>
    <row r="2" s="22" customFormat="1" ht="21" customHeight="1" spans="1:8">
      <c r="A2" s="24" t="s">
        <v>503</v>
      </c>
      <c r="B2" s="24"/>
      <c r="C2" s="24"/>
      <c r="D2" s="24"/>
      <c r="E2" s="24"/>
      <c r="F2" s="24"/>
      <c r="G2" s="24"/>
      <c r="H2" s="24"/>
    </row>
    <row r="3" s="22" customFormat="1" ht="30" customHeight="1" spans="1:8">
      <c r="A3" s="25" t="s">
        <v>7</v>
      </c>
      <c r="B3" s="25"/>
      <c r="C3" s="25" t="s">
        <v>68</v>
      </c>
      <c r="D3" s="25"/>
      <c r="E3" s="25"/>
      <c r="F3" s="25"/>
      <c r="G3" s="25"/>
      <c r="H3" s="25"/>
    </row>
    <row r="4" s="22" customFormat="1" ht="30" customHeight="1" spans="1:8">
      <c r="A4" s="25" t="s">
        <v>142</v>
      </c>
      <c r="B4" s="25"/>
      <c r="C4" s="26" t="s">
        <v>316</v>
      </c>
      <c r="D4" s="26"/>
      <c r="E4" s="26"/>
      <c r="F4" s="25" t="s">
        <v>143</v>
      </c>
      <c r="G4" s="25"/>
      <c r="H4" s="25" t="s">
        <v>49</v>
      </c>
    </row>
    <row r="5" s="22" customFormat="1" ht="30" customHeight="1" spans="1:8">
      <c r="A5" s="25" t="s">
        <v>144</v>
      </c>
      <c r="B5" s="25"/>
      <c r="C5" s="26" t="s">
        <v>504</v>
      </c>
      <c r="D5" s="26"/>
      <c r="E5" s="26"/>
      <c r="F5" s="26"/>
      <c r="G5" s="26"/>
      <c r="H5" s="26"/>
    </row>
    <row r="6" s="22" customFormat="1" ht="30" customHeight="1" spans="1:8">
      <c r="A6" s="25" t="s">
        <v>146</v>
      </c>
      <c r="B6" s="25"/>
      <c r="C6" s="26" t="s">
        <v>505</v>
      </c>
      <c r="D6" s="26"/>
      <c r="E6" s="26"/>
      <c r="F6" s="26"/>
      <c r="G6" s="26"/>
      <c r="H6" s="26"/>
    </row>
    <row r="7" s="22" customFormat="1" ht="30" customHeight="1" spans="1:8">
      <c r="A7" s="25" t="s">
        <v>148</v>
      </c>
      <c r="B7" s="25"/>
      <c r="C7" s="26" t="s">
        <v>506</v>
      </c>
      <c r="D7" s="26"/>
      <c r="E7" s="26"/>
      <c r="F7" s="26"/>
      <c r="G7" s="26"/>
      <c r="H7" s="26"/>
    </row>
    <row r="8" s="22" customFormat="1" ht="30" customHeight="1" spans="1:8">
      <c r="A8" s="27" t="s">
        <v>150</v>
      </c>
      <c r="B8" s="28"/>
      <c r="C8" s="25"/>
      <c r="D8" s="25" t="s">
        <v>80</v>
      </c>
      <c r="E8" s="25" t="s">
        <v>81</v>
      </c>
      <c r="F8" s="25" t="s">
        <v>82</v>
      </c>
      <c r="G8" s="27" t="s">
        <v>151</v>
      </c>
      <c r="H8" s="28"/>
    </row>
    <row r="9" s="22" customFormat="1" ht="30" customHeight="1" spans="1:8">
      <c r="A9" s="29"/>
      <c r="B9" s="30"/>
      <c r="C9" s="25" t="s">
        <v>152</v>
      </c>
      <c r="D9" s="25">
        <v>100</v>
      </c>
      <c r="E9" s="25">
        <v>53.68</v>
      </c>
      <c r="F9" s="31">
        <v>0.5368</v>
      </c>
      <c r="G9" s="46">
        <v>10.736</v>
      </c>
      <c r="H9" s="46"/>
    </row>
    <row r="10" s="22" customFormat="1" ht="30" customHeight="1" spans="1:8">
      <c r="A10" s="32" t="s">
        <v>507</v>
      </c>
      <c r="B10" s="25" t="s">
        <v>89</v>
      </c>
      <c r="C10" s="25" t="s">
        <v>90</v>
      </c>
      <c r="D10" s="25" t="s">
        <v>91</v>
      </c>
      <c r="E10" s="25"/>
      <c r="F10" s="25" t="s">
        <v>92</v>
      </c>
      <c r="G10" s="25" t="s">
        <v>93</v>
      </c>
      <c r="H10" s="25" t="s">
        <v>83</v>
      </c>
    </row>
    <row r="11" s="22" customFormat="1" ht="30" customHeight="1" spans="1:8">
      <c r="A11" s="33"/>
      <c r="B11" s="32" t="s">
        <v>18</v>
      </c>
      <c r="C11" s="32" t="s">
        <v>95</v>
      </c>
      <c r="D11" s="34" t="s">
        <v>398</v>
      </c>
      <c r="E11" s="35"/>
      <c r="F11" s="47" t="s">
        <v>508</v>
      </c>
      <c r="G11" s="47" t="s">
        <v>508</v>
      </c>
      <c r="H11" s="25">
        <v>18</v>
      </c>
    </row>
    <row r="12" s="22" customFormat="1" ht="30" customHeight="1" spans="1:8">
      <c r="A12" s="33"/>
      <c r="B12" s="32" t="s">
        <v>19</v>
      </c>
      <c r="C12" s="48" t="s">
        <v>99</v>
      </c>
      <c r="D12" s="42" t="s">
        <v>509</v>
      </c>
      <c r="E12" s="42"/>
      <c r="F12" s="36">
        <v>21</v>
      </c>
      <c r="G12" s="36">
        <v>20</v>
      </c>
      <c r="H12" s="25">
        <v>9</v>
      </c>
    </row>
    <row r="13" s="22" customFormat="1" ht="30" customHeight="1" spans="1:8">
      <c r="A13" s="33"/>
      <c r="B13" s="33"/>
      <c r="C13" s="48" t="s">
        <v>104</v>
      </c>
      <c r="D13" s="42" t="s">
        <v>307</v>
      </c>
      <c r="E13" s="42"/>
      <c r="F13" s="49">
        <v>1</v>
      </c>
      <c r="G13" s="47">
        <v>1</v>
      </c>
      <c r="H13" s="25">
        <v>4.5</v>
      </c>
    </row>
    <row r="14" s="22" customFormat="1" ht="30" customHeight="1" spans="1:8">
      <c r="A14" s="33"/>
      <c r="B14" s="33"/>
      <c r="C14" s="42" t="s">
        <v>175</v>
      </c>
      <c r="D14" s="42" t="s">
        <v>510</v>
      </c>
      <c r="E14" s="42"/>
      <c r="F14" s="36" t="s">
        <v>177</v>
      </c>
      <c r="G14" s="36" t="s">
        <v>177</v>
      </c>
      <c r="H14" s="25">
        <v>4.5</v>
      </c>
    </row>
    <row r="15" s="22" customFormat="1" ht="30" customHeight="1" spans="1:8">
      <c r="A15" s="33"/>
      <c r="B15" s="27" t="s">
        <v>20</v>
      </c>
      <c r="C15" s="43" t="s">
        <v>108</v>
      </c>
      <c r="D15" s="37" t="s">
        <v>511</v>
      </c>
      <c r="E15" s="40"/>
      <c r="F15" s="36" t="s">
        <v>512</v>
      </c>
      <c r="G15" s="47" t="s">
        <v>512</v>
      </c>
      <c r="H15" s="25">
        <v>30</v>
      </c>
    </row>
    <row r="16" s="22" customFormat="1" ht="42.95" customHeight="1" spans="1:8">
      <c r="A16" s="33"/>
      <c r="B16" s="32" t="s">
        <v>21</v>
      </c>
      <c r="C16" s="50" t="s">
        <v>111</v>
      </c>
      <c r="D16" s="36" t="s">
        <v>513</v>
      </c>
      <c r="E16" s="36"/>
      <c r="F16" s="39" t="s">
        <v>113</v>
      </c>
      <c r="G16" s="47">
        <v>1</v>
      </c>
      <c r="H16" s="25">
        <v>10</v>
      </c>
    </row>
    <row r="17" s="22" customFormat="1" ht="30" customHeight="1" spans="1:8">
      <c r="A17" s="25" t="s">
        <v>132</v>
      </c>
      <c r="B17" s="46">
        <v>86.736</v>
      </c>
      <c r="C17" s="46"/>
      <c r="D17" s="46"/>
      <c r="E17" s="46"/>
      <c r="F17" s="46"/>
      <c r="G17" s="46"/>
      <c r="H17" s="46"/>
    </row>
    <row r="18" s="22" customFormat="1" ht="180" customHeight="1" spans="1:8">
      <c r="A18" s="25" t="s">
        <v>162</v>
      </c>
      <c r="B18" s="25"/>
      <c r="C18" s="26" t="s">
        <v>514</v>
      </c>
      <c r="D18" s="26"/>
      <c r="E18" s="26"/>
      <c r="F18" s="26"/>
      <c r="G18" s="26"/>
      <c r="H18" s="26"/>
    </row>
    <row r="19" s="22" customFormat="1" ht="180" customHeight="1" spans="1:8">
      <c r="A19" s="25" t="s">
        <v>164</v>
      </c>
      <c r="B19" s="25"/>
      <c r="C19" s="26" t="s">
        <v>515</v>
      </c>
      <c r="D19" s="26"/>
      <c r="E19" s="26"/>
      <c r="F19" s="26"/>
      <c r="G19" s="26"/>
      <c r="H19" s="26"/>
    </row>
    <row r="20" s="22" customFormat="1" ht="180" customHeight="1" spans="1:8">
      <c r="A20" s="25" t="s">
        <v>137</v>
      </c>
      <c r="B20" s="25"/>
      <c r="C20" s="25" t="s">
        <v>166</v>
      </c>
      <c r="D20" s="25"/>
      <c r="E20" s="25"/>
      <c r="F20" s="25"/>
      <c r="G20" s="25"/>
      <c r="H20" s="25"/>
    </row>
    <row r="21" s="22" customFormat="1" ht="134.1" customHeight="1" spans="1:8">
      <c r="A21" s="44" t="s">
        <v>139</v>
      </c>
      <c r="B21" s="45"/>
      <c r="C21" s="45"/>
      <c r="D21" s="45"/>
      <c r="E21" s="45"/>
      <c r="F21" s="45"/>
      <c r="G21" s="45"/>
      <c r="H21" s="45"/>
    </row>
  </sheetData>
  <mergeCells count="32">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3:E13"/>
    <mergeCell ref="D14:E14"/>
    <mergeCell ref="D15:E15"/>
    <mergeCell ref="D16:E16"/>
    <mergeCell ref="B17:H17"/>
    <mergeCell ref="A18:B18"/>
    <mergeCell ref="C18:H18"/>
    <mergeCell ref="A19:B19"/>
    <mergeCell ref="C19:H19"/>
    <mergeCell ref="A20:B20"/>
    <mergeCell ref="C20:H20"/>
    <mergeCell ref="A21:H21"/>
    <mergeCell ref="A10:A16"/>
    <mergeCell ref="B12:B14"/>
    <mergeCell ref="A8:B9"/>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T15" sqref="T15"/>
    </sheetView>
  </sheetViews>
  <sheetFormatPr defaultColWidth="9" defaultRowHeight="13.5" outlineLevelCol="7"/>
  <cols>
    <col min="1" max="3" width="9" style="22"/>
    <col min="4" max="4" width="9.75" style="22" customWidth="1"/>
    <col min="5" max="5" width="9.875" style="22" customWidth="1"/>
    <col min="6" max="6" width="11.375" style="22" customWidth="1"/>
    <col min="7" max="7" width="11" style="22" customWidth="1"/>
    <col min="8" max="8" width="15.375" style="22" customWidth="1"/>
    <col min="9" max="16384" width="9" style="22"/>
  </cols>
  <sheetData>
    <row r="1" s="22" customFormat="1" ht="42.95" customHeight="1" spans="1:8">
      <c r="A1" s="23" t="s">
        <v>516</v>
      </c>
      <c r="B1" s="23"/>
      <c r="C1" s="23"/>
      <c r="D1" s="23"/>
      <c r="E1" s="23"/>
      <c r="F1" s="23"/>
      <c r="G1" s="23"/>
      <c r="H1" s="23"/>
    </row>
    <row r="2" s="22" customFormat="1" ht="21" customHeight="1" spans="1:8">
      <c r="A2" s="24" t="s">
        <v>517</v>
      </c>
      <c r="B2" s="24"/>
      <c r="C2" s="24"/>
      <c r="D2" s="24"/>
      <c r="E2" s="24"/>
      <c r="F2" s="24"/>
      <c r="G2" s="24"/>
      <c r="H2" s="24"/>
    </row>
    <row r="3" s="22" customFormat="1" ht="30" customHeight="1" spans="1:8">
      <c r="A3" s="25" t="s">
        <v>7</v>
      </c>
      <c r="B3" s="25"/>
      <c r="C3" s="25" t="s">
        <v>69</v>
      </c>
      <c r="D3" s="25"/>
      <c r="E3" s="25"/>
      <c r="F3" s="25"/>
      <c r="G3" s="25"/>
      <c r="H3" s="25"/>
    </row>
    <row r="4" s="22" customFormat="1" ht="30" customHeight="1" spans="1:8">
      <c r="A4" s="25" t="s">
        <v>142</v>
      </c>
      <c r="B4" s="25"/>
      <c r="C4" s="26" t="s">
        <v>33</v>
      </c>
      <c r="D4" s="26"/>
      <c r="E4" s="26"/>
      <c r="F4" s="25" t="s">
        <v>143</v>
      </c>
      <c r="G4" s="25"/>
      <c r="H4" s="25" t="s">
        <v>49</v>
      </c>
    </row>
    <row r="5" s="22" customFormat="1" ht="30" customHeight="1" spans="1:8">
      <c r="A5" s="25" t="s">
        <v>144</v>
      </c>
      <c r="B5" s="25"/>
      <c r="C5" s="26" t="s">
        <v>518</v>
      </c>
      <c r="D5" s="26"/>
      <c r="E5" s="26"/>
      <c r="F5" s="26"/>
      <c r="G5" s="26"/>
      <c r="H5" s="26"/>
    </row>
    <row r="6" s="22" customFormat="1" ht="30" customHeight="1" spans="1:8">
      <c r="A6" s="25" t="s">
        <v>146</v>
      </c>
      <c r="B6" s="25"/>
      <c r="C6" s="26" t="s">
        <v>519</v>
      </c>
      <c r="D6" s="26"/>
      <c r="E6" s="26"/>
      <c r="F6" s="26"/>
      <c r="G6" s="26"/>
      <c r="H6" s="26"/>
    </row>
    <row r="7" s="22" customFormat="1" ht="30" customHeight="1" spans="1:8">
      <c r="A7" s="25" t="s">
        <v>148</v>
      </c>
      <c r="B7" s="25"/>
      <c r="C7" s="26" t="s">
        <v>520</v>
      </c>
      <c r="D7" s="26"/>
      <c r="E7" s="26"/>
      <c r="F7" s="26"/>
      <c r="G7" s="26"/>
      <c r="H7" s="26"/>
    </row>
    <row r="8" s="22" customFormat="1" ht="30" customHeight="1" spans="1:8">
      <c r="A8" s="27" t="s">
        <v>150</v>
      </c>
      <c r="B8" s="28"/>
      <c r="C8" s="25"/>
      <c r="D8" s="25" t="s">
        <v>80</v>
      </c>
      <c r="E8" s="25" t="s">
        <v>81</v>
      </c>
      <c r="F8" s="25" t="s">
        <v>82</v>
      </c>
      <c r="G8" s="27" t="s">
        <v>151</v>
      </c>
      <c r="H8" s="28"/>
    </row>
    <row r="9" s="22" customFormat="1" ht="30" customHeight="1" spans="1:8">
      <c r="A9" s="29"/>
      <c r="B9" s="30"/>
      <c r="C9" s="25" t="s">
        <v>152</v>
      </c>
      <c r="D9" s="25">
        <v>48</v>
      </c>
      <c r="E9" s="25">
        <v>13.85</v>
      </c>
      <c r="F9" s="31">
        <v>0.3885</v>
      </c>
      <c r="G9" s="25">
        <v>7.77</v>
      </c>
      <c r="H9" s="25"/>
    </row>
    <row r="10" s="22" customFormat="1" ht="30" customHeight="1" spans="1:8">
      <c r="A10" s="32" t="s">
        <v>507</v>
      </c>
      <c r="B10" s="25" t="s">
        <v>89</v>
      </c>
      <c r="C10" s="25" t="s">
        <v>90</v>
      </c>
      <c r="D10" s="25" t="s">
        <v>91</v>
      </c>
      <c r="E10" s="25"/>
      <c r="F10" s="25" t="s">
        <v>92</v>
      </c>
      <c r="G10" s="25" t="s">
        <v>93</v>
      </c>
      <c r="H10" s="25" t="s">
        <v>83</v>
      </c>
    </row>
    <row r="11" s="22" customFormat="1" ht="30" customHeight="1" spans="1:8">
      <c r="A11" s="33"/>
      <c r="B11" s="11" t="s">
        <v>18</v>
      </c>
      <c r="C11" s="3" t="s">
        <v>95</v>
      </c>
      <c r="D11" s="34" t="s">
        <v>521</v>
      </c>
      <c r="E11" s="35"/>
      <c r="F11" s="36" t="s">
        <v>522</v>
      </c>
      <c r="G11" s="36" t="s">
        <v>522</v>
      </c>
      <c r="H11" s="25">
        <v>18</v>
      </c>
    </row>
    <row r="12" s="22" customFormat="1" ht="30" customHeight="1" spans="1:8">
      <c r="A12" s="33"/>
      <c r="B12" s="32" t="s">
        <v>19</v>
      </c>
      <c r="C12" s="36" t="s">
        <v>99</v>
      </c>
      <c r="D12" s="37" t="s">
        <v>523</v>
      </c>
      <c r="E12" s="38"/>
      <c r="F12" s="36" t="s">
        <v>524</v>
      </c>
      <c r="G12" s="31" t="s">
        <v>524</v>
      </c>
      <c r="H12" s="25">
        <v>10</v>
      </c>
    </row>
    <row r="13" s="22" customFormat="1" ht="30" customHeight="1" spans="1:8">
      <c r="A13" s="33"/>
      <c r="B13" s="33"/>
      <c r="C13" s="39" t="s">
        <v>104</v>
      </c>
      <c r="D13" s="37" t="s">
        <v>525</v>
      </c>
      <c r="E13" s="40"/>
      <c r="F13" s="41">
        <v>1</v>
      </c>
      <c r="G13" s="41">
        <v>1</v>
      </c>
      <c r="H13" s="25">
        <v>5</v>
      </c>
    </row>
    <row r="14" s="22" customFormat="1" ht="30" customHeight="1" spans="1:8">
      <c r="A14" s="33"/>
      <c r="B14" s="33"/>
      <c r="C14" s="39" t="s">
        <v>175</v>
      </c>
      <c r="D14" s="42" t="s">
        <v>510</v>
      </c>
      <c r="E14" s="42"/>
      <c r="F14" s="36" t="s">
        <v>177</v>
      </c>
      <c r="G14" s="36" t="s">
        <v>177</v>
      </c>
      <c r="H14" s="25">
        <v>5</v>
      </c>
    </row>
    <row r="15" s="22" customFormat="1" ht="51" customHeight="1" spans="1:8">
      <c r="A15" s="33"/>
      <c r="B15" s="32" t="s">
        <v>20</v>
      </c>
      <c r="C15" s="43" t="s">
        <v>108</v>
      </c>
      <c r="D15" s="43" t="s">
        <v>526</v>
      </c>
      <c r="E15" s="43"/>
      <c r="F15" s="36" t="s">
        <v>311</v>
      </c>
      <c r="G15" s="36" t="s">
        <v>311</v>
      </c>
      <c r="H15" s="25">
        <v>25</v>
      </c>
    </row>
    <row r="16" s="22" customFormat="1" ht="39" customHeight="1" spans="1:8">
      <c r="A16" s="33"/>
      <c r="B16" s="32" t="s">
        <v>21</v>
      </c>
      <c r="C16" s="25" t="s">
        <v>111</v>
      </c>
      <c r="D16" s="39" t="s">
        <v>467</v>
      </c>
      <c r="E16" s="39"/>
      <c r="F16" s="36" t="s">
        <v>113</v>
      </c>
      <c r="G16" s="36" t="s">
        <v>113</v>
      </c>
      <c r="H16" s="25">
        <v>10</v>
      </c>
    </row>
    <row r="17" s="22" customFormat="1" ht="30" customHeight="1" spans="1:8">
      <c r="A17" s="25" t="s">
        <v>132</v>
      </c>
      <c r="B17" s="25">
        <v>80.77</v>
      </c>
      <c r="C17" s="25"/>
      <c r="D17" s="25"/>
      <c r="E17" s="25"/>
      <c r="F17" s="25"/>
      <c r="G17" s="25"/>
      <c r="H17" s="25"/>
    </row>
    <row r="18" s="22" customFormat="1" ht="180" customHeight="1" spans="1:8">
      <c r="A18" s="25" t="s">
        <v>162</v>
      </c>
      <c r="B18" s="25"/>
      <c r="C18" s="26" t="s">
        <v>527</v>
      </c>
      <c r="D18" s="26"/>
      <c r="E18" s="26"/>
      <c r="F18" s="26"/>
      <c r="G18" s="26"/>
      <c r="H18" s="26"/>
    </row>
    <row r="19" s="22" customFormat="1" ht="180" customHeight="1" spans="1:8">
      <c r="A19" s="25" t="s">
        <v>164</v>
      </c>
      <c r="B19" s="25"/>
      <c r="C19" s="26" t="s">
        <v>528</v>
      </c>
      <c r="D19" s="26"/>
      <c r="E19" s="26"/>
      <c r="F19" s="26"/>
      <c r="G19" s="26"/>
      <c r="H19" s="26"/>
    </row>
    <row r="20" s="22" customFormat="1" ht="180" customHeight="1" spans="1:8">
      <c r="A20" s="25" t="s">
        <v>137</v>
      </c>
      <c r="B20" s="25"/>
      <c r="C20" s="25" t="s">
        <v>166</v>
      </c>
      <c r="D20" s="25"/>
      <c r="E20" s="25"/>
      <c r="F20" s="25"/>
      <c r="G20" s="25"/>
      <c r="H20" s="25"/>
    </row>
    <row r="21" s="22" customFormat="1" ht="134.1" customHeight="1" spans="1:8">
      <c r="A21" s="44" t="s">
        <v>139</v>
      </c>
      <c r="B21" s="45"/>
      <c r="C21" s="45"/>
      <c r="D21" s="45"/>
      <c r="E21" s="45"/>
      <c r="F21" s="45"/>
      <c r="G21" s="45"/>
      <c r="H21" s="45"/>
    </row>
  </sheetData>
  <mergeCells count="32">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B17:H17"/>
    <mergeCell ref="A18:B18"/>
    <mergeCell ref="C18:H18"/>
    <mergeCell ref="A19:B19"/>
    <mergeCell ref="C19:H19"/>
    <mergeCell ref="A20:B20"/>
    <mergeCell ref="C20:H20"/>
    <mergeCell ref="A21:H21"/>
    <mergeCell ref="A10:A16"/>
    <mergeCell ref="B12:B14"/>
    <mergeCell ref="A8:B9"/>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workbookViewId="0">
      <selection activeCell="J19" sqref="J19"/>
    </sheetView>
  </sheetViews>
  <sheetFormatPr defaultColWidth="9" defaultRowHeight="13.5" outlineLevelCol="7"/>
  <cols>
    <col min="1" max="1" width="12.35" customWidth="1"/>
    <col min="2" max="2" width="12.55" customWidth="1"/>
    <col min="3" max="3" width="16.2666666666667" customWidth="1"/>
    <col min="4" max="5" width="13.6833333333333" customWidth="1"/>
    <col min="6" max="7" width="11.225" customWidth="1"/>
    <col min="8" max="8" width="15.0083333333333" customWidth="1"/>
  </cols>
  <sheetData>
    <row r="1" ht="42.95" customHeight="1" spans="1:8">
      <c r="A1" s="1" t="s">
        <v>529</v>
      </c>
      <c r="B1" s="1"/>
      <c r="C1" s="1"/>
      <c r="D1" s="1"/>
      <c r="E1" s="1"/>
      <c r="F1" s="1"/>
      <c r="G1" s="1"/>
      <c r="H1" s="1"/>
    </row>
    <row r="2" ht="21" customHeight="1" spans="1:8">
      <c r="A2" s="2" t="s">
        <v>184</v>
      </c>
      <c r="B2" s="2"/>
      <c r="C2" s="2"/>
      <c r="D2" s="2"/>
      <c r="E2" s="2"/>
      <c r="F2" s="2"/>
      <c r="G2" s="2"/>
      <c r="H2" s="2"/>
    </row>
    <row r="3" ht="35" customHeight="1" spans="1:8">
      <c r="A3" s="3" t="s">
        <v>7</v>
      </c>
      <c r="B3" s="3"/>
      <c r="C3" s="3" t="s">
        <v>530</v>
      </c>
      <c r="D3" s="3"/>
      <c r="E3" s="3"/>
      <c r="F3" s="3"/>
      <c r="G3" s="3"/>
      <c r="H3" s="3"/>
    </row>
    <row r="4" ht="35" customHeight="1" spans="1:8">
      <c r="A4" s="3" t="s">
        <v>142</v>
      </c>
      <c r="B4" s="3"/>
      <c r="C4" s="4" t="s">
        <v>33</v>
      </c>
      <c r="D4" s="4"/>
      <c r="E4" s="4"/>
      <c r="F4" s="3" t="s">
        <v>143</v>
      </c>
      <c r="G4" s="3"/>
      <c r="H4" s="3" t="s">
        <v>33</v>
      </c>
    </row>
    <row r="5" ht="35" customHeight="1" spans="1:8">
      <c r="A5" s="3" t="s">
        <v>144</v>
      </c>
      <c r="B5" s="3"/>
      <c r="C5" s="4" t="s">
        <v>186</v>
      </c>
      <c r="D5" s="4"/>
      <c r="E5" s="4"/>
      <c r="F5" s="4"/>
      <c r="G5" s="4"/>
      <c r="H5" s="4"/>
    </row>
    <row r="6" ht="35" customHeight="1" spans="1:8">
      <c r="A6" s="3" t="s">
        <v>146</v>
      </c>
      <c r="B6" s="3"/>
      <c r="C6" s="4" t="s">
        <v>187</v>
      </c>
      <c r="D6" s="4"/>
      <c r="E6" s="4"/>
      <c r="F6" s="4"/>
      <c r="G6" s="4"/>
      <c r="H6" s="4"/>
    </row>
    <row r="7" ht="35" customHeight="1" spans="1:8">
      <c r="A7" s="3" t="s">
        <v>148</v>
      </c>
      <c r="B7" s="3"/>
      <c r="C7" s="4" t="s">
        <v>188</v>
      </c>
      <c r="D7" s="4"/>
      <c r="E7" s="4"/>
      <c r="F7" s="4"/>
      <c r="G7" s="4"/>
      <c r="H7" s="4"/>
    </row>
    <row r="8" ht="36" customHeight="1" spans="1:8">
      <c r="A8" s="5" t="s">
        <v>150</v>
      </c>
      <c r="B8" s="6"/>
      <c r="C8" s="3"/>
      <c r="D8" s="3" t="s">
        <v>80</v>
      </c>
      <c r="E8" s="3" t="s">
        <v>81</v>
      </c>
      <c r="F8" s="3" t="s">
        <v>82</v>
      </c>
      <c r="G8" s="5" t="s">
        <v>151</v>
      </c>
      <c r="H8" s="6"/>
    </row>
    <row r="9" ht="36" customHeight="1" spans="1:8">
      <c r="A9" s="7"/>
      <c r="B9" s="8"/>
      <c r="C9" s="3" t="s">
        <v>152</v>
      </c>
      <c r="D9" s="9">
        <v>1200</v>
      </c>
      <c r="E9" s="9">
        <v>314.31</v>
      </c>
      <c r="F9" s="10">
        <f>E9/D9</f>
        <v>0.261925</v>
      </c>
      <c r="G9" s="9">
        <f>F9*20</f>
        <v>5.2385</v>
      </c>
      <c r="H9" s="9"/>
    </row>
    <row r="10" ht="38" customHeight="1" spans="1:8">
      <c r="A10" s="11" t="s">
        <v>153</v>
      </c>
      <c r="B10" s="3" t="s">
        <v>89</v>
      </c>
      <c r="C10" s="3" t="s">
        <v>90</v>
      </c>
      <c r="D10" s="3" t="s">
        <v>91</v>
      </c>
      <c r="E10" s="3"/>
      <c r="F10" s="3" t="s">
        <v>92</v>
      </c>
      <c r="G10" s="3" t="s">
        <v>93</v>
      </c>
      <c r="H10" s="3" t="s">
        <v>83</v>
      </c>
    </row>
    <row r="11" ht="38" customHeight="1" spans="1:8">
      <c r="A11" s="12"/>
      <c r="B11" s="3" t="s">
        <v>201</v>
      </c>
      <c r="C11" s="3" t="s">
        <v>95</v>
      </c>
      <c r="D11" s="13" t="s">
        <v>190</v>
      </c>
      <c r="E11" s="14"/>
      <c r="F11" s="3" t="s">
        <v>97</v>
      </c>
      <c r="G11" s="3" t="s">
        <v>97</v>
      </c>
      <c r="H11" s="3">
        <v>20</v>
      </c>
    </row>
    <row r="12" ht="22" customHeight="1" spans="1:8">
      <c r="A12" s="12"/>
      <c r="B12" s="3" t="s">
        <v>19</v>
      </c>
      <c r="C12" s="3" t="s">
        <v>99</v>
      </c>
      <c r="D12" s="3" t="s">
        <v>531</v>
      </c>
      <c r="E12" s="3"/>
      <c r="F12" s="3" t="s">
        <v>532</v>
      </c>
      <c r="G12" s="3" t="s">
        <v>532</v>
      </c>
      <c r="H12" s="3">
        <v>3</v>
      </c>
    </row>
    <row r="13" ht="22" customHeight="1" spans="1:8">
      <c r="A13" s="12"/>
      <c r="B13" s="3"/>
      <c r="C13" s="3" t="s">
        <v>99</v>
      </c>
      <c r="D13" s="3" t="s">
        <v>533</v>
      </c>
      <c r="E13" s="3"/>
      <c r="F13" s="3">
        <v>100</v>
      </c>
      <c r="G13" s="3">
        <v>100</v>
      </c>
      <c r="H13" s="3">
        <v>3</v>
      </c>
    </row>
    <row r="14" ht="22" customHeight="1" spans="1:8">
      <c r="A14" s="12"/>
      <c r="B14" s="3"/>
      <c r="C14" s="3" t="s">
        <v>99</v>
      </c>
      <c r="D14" s="3" t="s">
        <v>534</v>
      </c>
      <c r="E14" s="3"/>
      <c r="F14" s="3">
        <v>22</v>
      </c>
      <c r="G14" s="3">
        <v>22</v>
      </c>
      <c r="H14" s="3">
        <v>3</v>
      </c>
    </row>
    <row r="15" ht="22" customHeight="1" spans="1:8">
      <c r="A15" s="12"/>
      <c r="B15" s="3"/>
      <c r="C15" s="3" t="s">
        <v>99</v>
      </c>
      <c r="D15" s="3" t="s">
        <v>535</v>
      </c>
      <c r="E15" s="3"/>
      <c r="F15" s="3">
        <v>2</v>
      </c>
      <c r="G15" s="3">
        <v>2</v>
      </c>
      <c r="H15" s="3">
        <v>3</v>
      </c>
    </row>
    <row r="16" ht="22" customHeight="1" spans="1:8">
      <c r="A16" s="12"/>
      <c r="B16" s="3"/>
      <c r="C16" s="3" t="s">
        <v>99</v>
      </c>
      <c r="D16" s="3" t="s">
        <v>536</v>
      </c>
      <c r="E16" s="3"/>
      <c r="F16" s="3">
        <v>9</v>
      </c>
      <c r="G16" s="3">
        <v>9</v>
      </c>
      <c r="H16" s="3">
        <v>2</v>
      </c>
    </row>
    <row r="17" ht="22" customHeight="1" spans="1:8">
      <c r="A17" s="12"/>
      <c r="B17" s="3"/>
      <c r="C17" s="3" t="s">
        <v>99</v>
      </c>
      <c r="D17" s="3" t="s">
        <v>537</v>
      </c>
      <c r="E17" s="3"/>
      <c r="F17" s="3">
        <v>4</v>
      </c>
      <c r="G17" s="3">
        <v>4</v>
      </c>
      <c r="H17" s="3">
        <v>2</v>
      </c>
    </row>
    <row r="18" ht="43" customHeight="1" spans="1:8">
      <c r="A18" s="12"/>
      <c r="B18" s="3"/>
      <c r="C18" s="3" t="s">
        <v>104</v>
      </c>
      <c r="D18" s="13" t="s">
        <v>538</v>
      </c>
      <c r="E18" s="14"/>
      <c r="F18" s="16">
        <v>1</v>
      </c>
      <c r="G18" s="16">
        <v>1</v>
      </c>
      <c r="H18" s="3">
        <v>2</v>
      </c>
    </row>
    <row r="19" ht="22" customHeight="1" spans="1:8">
      <c r="A19" s="12"/>
      <c r="B19" s="3"/>
      <c r="C19" s="3" t="s">
        <v>104</v>
      </c>
      <c r="D19" s="3" t="s">
        <v>539</v>
      </c>
      <c r="E19" s="3"/>
      <c r="F19" s="3">
        <v>30</v>
      </c>
      <c r="G19" s="3">
        <v>30</v>
      </c>
      <c r="H19" s="3">
        <v>2</v>
      </c>
    </row>
    <row r="20" ht="41" customHeight="1" spans="1:8">
      <c r="A20" s="12"/>
      <c r="B20" s="11" t="s">
        <v>20</v>
      </c>
      <c r="C20" s="3" t="s">
        <v>194</v>
      </c>
      <c r="D20" s="3" t="s">
        <v>540</v>
      </c>
      <c r="E20" s="3"/>
      <c r="F20" s="3" t="s">
        <v>322</v>
      </c>
      <c r="G20" s="3" t="s">
        <v>322</v>
      </c>
      <c r="H20" s="3">
        <v>30</v>
      </c>
    </row>
    <row r="21" ht="39" customHeight="1" spans="1:8">
      <c r="A21" s="12"/>
      <c r="B21" s="3" t="s">
        <v>21</v>
      </c>
      <c r="C21" s="3" t="s">
        <v>197</v>
      </c>
      <c r="D21" s="3" t="s">
        <v>198</v>
      </c>
      <c r="E21" s="3"/>
      <c r="F21" s="20" t="s">
        <v>113</v>
      </c>
      <c r="G21" s="21">
        <v>0.95</v>
      </c>
      <c r="H21" s="3">
        <v>10</v>
      </c>
    </row>
    <row r="22" ht="30" customHeight="1" spans="1:8">
      <c r="A22" s="3" t="s">
        <v>132</v>
      </c>
      <c r="B22" s="9">
        <f>SUM(H12:H21)+G9+H11</f>
        <v>85.2385</v>
      </c>
      <c r="C22" s="9"/>
      <c r="D22" s="9"/>
      <c r="E22" s="9"/>
      <c r="F22" s="9"/>
      <c r="G22" s="9"/>
      <c r="H22" s="9"/>
    </row>
    <row r="23" ht="68" customHeight="1" spans="1:8">
      <c r="A23" s="3" t="s">
        <v>162</v>
      </c>
      <c r="B23" s="3"/>
      <c r="C23" s="4" t="s">
        <v>134</v>
      </c>
      <c r="D23" s="4"/>
      <c r="E23" s="4"/>
      <c r="F23" s="4"/>
      <c r="G23" s="4"/>
      <c r="H23" s="4"/>
    </row>
    <row r="24" ht="68" customHeight="1" spans="1:8">
      <c r="A24" s="3" t="s">
        <v>164</v>
      </c>
      <c r="B24" s="3"/>
      <c r="C24" s="4" t="s">
        <v>199</v>
      </c>
      <c r="D24" s="4"/>
      <c r="E24" s="4"/>
      <c r="F24" s="4"/>
      <c r="G24" s="4"/>
      <c r="H24" s="4"/>
    </row>
    <row r="25" ht="68" customHeight="1" spans="1:8">
      <c r="A25" s="3" t="s">
        <v>137</v>
      </c>
      <c r="B25" s="3"/>
      <c r="C25" s="3" t="s">
        <v>166</v>
      </c>
      <c r="D25" s="3"/>
      <c r="E25" s="3"/>
      <c r="F25" s="3"/>
      <c r="G25" s="3"/>
      <c r="H25" s="3"/>
    </row>
    <row r="26" ht="129" customHeight="1" spans="1:8">
      <c r="A26" s="18" t="s">
        <v>139</v>
      </c>
      <c r="B26" s="19"/>
      <c r="C26" s="19"/>
      <c r="D26" s="19"/>
      <c r="E26" s="19"/>
      <c r="F26" s="19"/>
      <c r="G26" s="19"/>
      <c r="H26" s="19"/>
    </row>
  </sheetData>
  <mergeCells count="38">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D17:E17"/>
    <mergeCell ref="D18:E18"/>
    <mergeCell ref="D19:E19"/>
    <mergeCell ref="D20:E20"/>
    <mergeCell ref="D21:E21"/>
    <mergeCell ref="B22:H22"/>
    <mergeCell ref="A23:B23"/>
    <mergeCell ref="C23:H23"/>
    <mergeCell ref="A24:B24"/>
    <mergeCell ref="C24:H24"/>
    <mergeCell ref="A25:B25"/>
    <mergeCell ref="C25:H25"/>
    <mergeCell ref="A26:H26"/>
    <mergeCell ref="A10:A21"/>
    <mergeCell ref="B12:B19"/>
    <mergeCell ref="A8:B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3"/>
  <sheetViews>
    <sheetView tabSelected="1" workbookViewId="0">
      <selection activeCell="C15" sqref="C15:D15"/>
    </sheetView>
  </sheetViews>
  <sheetFormatPr defaultColWidth="9.15833333333333" defaultRowHeight="14.25"/>
  <cols>
    <col min="1" max="1" width="10.8916666666667" style="112" customWidth="1"/>
    <col min="2" max="2" width="17.525" style="112" customWidth="1"/>
    <col min="3" max="3" width="9.15833333333333" style="114"/>
    <col min="4" max="4" width="4.10833333333333" style="112" customWidth="1"/>
    <col min="5" max="5" width="13" style="112" customWidth="1"/>
    <col min="6" max="6" width="5.575" style="112" customWidth="1"/>
    <col min="7" max="7" width="8.5" style="112" customWidth="1"/>
    <col min="8" max="8" width="14.3416666666667" style="112" customWidth="1"/>
    <col min="9" max="9" width="7.96666666666667" style="112" customWidth="1"/>
    <col min="10" max="10" width="6.36666666666667" style="112" customWidth="1"/>
    <col min="11" max="11" width="9.15833333333333" style="112"/>
    <col min="12" max="12" width="12.3416666666667" style="112"/>
    <col min="13" max="13" width="17.1166666666667" style="112"/>
    <col min="14" max="14" width="9.15833333333333" style="112"/>
    <col min="15" max="15" width="13.5333333333333" style="112"/>
    <col min="16" max="16384" width="9.15833333333333" style="112"/>
  </cols>
  <sheetData>
    <row r="1" s="112" customFormat="1" ht="26.25" customHeight="1" spans="1:11">
      <c r="A1" s="115" t="s">
        <v>72</v>
      </c>
      <c r="B1" s="116"/>
      <c r="C1" s="117"/>
      <c r="D1" s="116"/>
      <c r="E1" s="116"/>
      <c r="F1" s="116"/>
      <c r="G1" s="116"/>
      <c r="H1" s="116"/>
      <c r="I1" s="116"/>
      <c r="J1" s="116"/>
      <c r="K1" s="116"/>
    </row>
    <row r="2" s="112" customFormat="1" ht="22.5" customHeight="1" spans="1:11">
      <c r="A2" s="118" t="s">
        <v>73</v>
      </c>
      <c r="B2" s="119"/>
      <c r="C2" s="118"/>
      <c r="D2" s="119"/>
      <c r="E2" s="119"/>
      <c r="F2" s="119"/>
      <c r="G2" s="120" t="s">
        <v>74</v>
      </c>
      <c r="H2" s="120"/>
      <c r="I2" s="120"/>
      <c r="J2" s="120"/>
      <c r="K2" s="120"/>
    </row>
    <row r="3" s="112" customFormat="1" ht="24" customHeight="1" spans="1:11">
      <c r="A3" s="121" t="s">
        <v>75</v>
      </c>
      <c r="B3" s="121"/>
      <c r="C3" s="121" t="s">
        <v>76</v>
      </c>
      <c r="D3" s="121"/>
      <c r="E3" s="121"/>
      <c r="F3" s="121"/>
      <c r="G3" s="121"/>
      <c r="H3" s="121"/>
      <c r="I3" s="121"/>
      <c r="J3" s="121"/>
      <c r="K3" s="121"/>
    </row>
    <row r="4" s="112" customFormat="1" ht="24" customHeight="1" spans="1:11">
      <c r="A4" s="121" t="s">
        <v>77</v>
      </c>
      <c r="B4" s="121"/>
      <c r="C4" s="122">
        <v>134878.0483</v>
      </c>
      <c r="D4" s="121"/>
      <c r="E4" s="121"/>
      <c r="F4" s="121"/>
      <c r="G4" s="121" t="s">
        <v>78</v>
      </c>
      <c r="H4" s="121"/>
      <c r="I4" s="121"/>
      <c r="J4" s="122">
        <v>102214.5143</v>
      </c>
      <c r="K4" s="121"/>
    </row>
    <row r="5" s="112" customFormat="1" ht="15" customHeight="1" spans="1:11">
      <c r="A5" s="123" t="s">
        <v>79</v>
      </c>
      <c r="B5" s="124"/>
      <c r="C5" s="125"/>
      <c r="D5" s="121"/>
      <c r="E5" s="121" t="s">
        <v>80</v>
      </c>
      <c r="F5" s="121" t="s">
        <v>81</v>
      </c>
      <c r="G5" s="121"/>
      <c r="H5" s="121" t="s">
        <v>82</v>
      </c>
      <c r="I5" s="121" t="s">
        <v>83</v>
      </c>
      <c r="J5" s="121"/>
      <c r="K5" s="121"/>
    </row>
    <row r="6" s="112" customFormat="1" ht="15" customHeight="1" spans="1:13">
      <c r="A6" s="126"/>
      <c r="B6" s="127"/>
      <c r="C6" s="125"/>
      <c r="D6" s="121"/>
      <c r="E6" s="121"/>
      <c r="F6" s="121"/>
      <c r="G6" s="121"/>
      <c r="H6" s="121"/>
      <c r="I6" s="121" t="s">
        <v>84</v>
      </c>
      <c r="J6" s="121"/>
      <c r="K6" s="121"/>
      <c r="M6" s="146"/>
    </row>
    <row r="7" s="112" customFormat="1" ht="31" customHeight="1" spans="1:13">
      <c r="A7" s="126"/>
      <c r="B7" s="127"/>
      <c r="C7" s="121" t="s">
        <v>85</v>
      </c>
      <c r="D7" s="121"/>
      <c r="E7" s="128">
        <v>237092.56</v>
      </c>
      <c r="F7" s="128">
        <v>185139.15</v>
      </c>
      <c r="G7" s="128"/>
      <c r="H7" s="129">
        <f>F7/E7</f>
        <v>0.780872879351423</v>
      </c>
      <c r="I7" s="128">
        <v>15.62</v>
      </c>
      <c r="J7" s="128"/>
      <c r="K7" s="128"/>
      <c r="L7" s="146"/>
      <c r="M7" s="146"/>
    </row>
    <row r="8" s="112" customFormat="1" ht="23" customHeight="1" spans="1:11">
      <c r="A8" s="121" t="s">
        <v>86</v>
      </c>
      <c r="B8" s="121"/>
      <c r="C8" s="121" t="s">
        <v>87</v>
      </c>
      <c r="D8" s="121"/>
      <c r="E8" s="121"/>
      <c r="F8" s="121"/>
      <c r="G8" s="121"/>
      <c r="H8" s="121"/>
      <c r="I8" s="121"/>
      <c r="J8" s="121"/>
      <c r="K8" s="121"/>
    </row>
    <row r="9" s="113" customFormat="1" ht="34" customHeight="1" spans="1:11">
      <c r="A9" s="130" t="s">
        <v>88</v>
      </c>
      <c r="B9" s="121" t="s">
        <v>89</v>
      </c>
      <c r="C9" s="121" t="s">
        <v>90</v>
      </c>
      <c r="D9" s="121"/>
      <c r="E9" s="121" t="s">
        <v>91</v>
      </c>
      <c r="F9" s="121"/>
      <c r="G9" s="121"/>
      <c r="H9" s="121" t="s">
        <v>92</v>
      </c>
      <c r="I9" s="121" t="s">
        <v>93</v>
      </c>
      <c r="J9" s="121"/>
      <c r="K9" s="121" t="s">
        <v>83</v>
      </c>
    </row>
    <row r="10" s="112" customFormat="1" ht="23" customHeight="1" spans="1:11">
      <c r="A10" s="131"/>
      <c r="B10" s="132" t="s">
        <v>94</v>
      </c>
      <c r="C10" s="133" t="s">
        <v>95</v>
      </c>
      <c r="D10" s="134"/>
      <c r="E10" s="13" t="s">
        <v>96</v>
      </c>
      <c r="F10" s="88"/>
      <c r="G10" s="14"/>
      <c r="H10" s="3" t="s">
        <v>97</v>
      </c>
      <c r="I10" s="147" t="s">
        <v>97</v>
      </c>
      <c r="J10" s="134"/>
      <c r="K10" s="121">
        <v>5</v>
      </c>
    </row>
    <row r="11" s="112" customFormat="1" ht="23" customHeight="1" spans="1:11">
      <c r="A11" s="131"/>
      <c r="B11" s="132" t="s">
        <v>98</v>
      </c>
      <c r="C11" s="123" t="s">
        <v>99</v>
      </c>
      <c r="D11" s="124"/>
      <c r="E11" s="121" t="s">
        <v>100</v>
      </c>
      <c r="F11" s="121"/>
      <c r="G11" s="121"/>
      <c r="H11" s="135" t="s">
        <v>101</v>
      </c>
      <c r="I11" s="147" t="s">
        <v>101</v>
      </c>
      <c r="J11" s="134"/>
      <c r="K11" s="121">
        <v>5</v>
      </c>
    </row>
    <row r="12" s="112" customFormat="1" ht="23" customHeight="1" spans="1:11">
      <c r="A12" s="131"/>
      <c r="B12" s="136"/>
      <c r="C12" s="123" t="s">
        <v>99</v>
      </c>
      <c r="D12" s="124"/>
      <c r="E12" s="133" t="s">
        <v>102</v>
      </c>
      <c r="F12" s="137"/>
      <c r="G12" s="134"/>
      <c r="H12" s="135" t="s">
        <v>103</v>
      </c>
      <c r="I12" s="147" t="s">
        <v>103</v>
      </c>
      <c r="J12" s="148"/>
      <c r="K12" s="121">
        <v>5</v>
      </c>
    </row>
    <row r="13" s="112" customFormat="1" ht="28" customHeight="1" spans="1:11">
      <c r="A13" s="131"/>
      <c r="B13" s="136"/>
      <c r="C13" s="133" t="s">
        <v>104</v>
      </c>
      <c r="D13" s="134"/>
      <c r="E13" s="133" t="s">
        <v>105</v>
      </c>
      <c r="F13" s="137"/>
      <c r="G13" s="134"/>
      <c r="H13" s="135" t="s">
        <v>106</v>
      </c>
      <c r="I13" s="147" t="s">
        <v>106</v>
      </c>
      <c r="J13" s="134"/>
      <c r="K13" s="121">
        <v>5</v>
      </c>
    </row>
    <row r="14" s="112" customFormat="1" ht="28" customHeight="1" spans="1:11">
      <c r="A14" s="131"/>
      <c r="B14" s="132" t="s">
        <v>107</v>
      </c>
      <c r="C14" s="121" t="s">
        <v>108</v>
      </c>
      <c r="D14" s="121"/>
      <c r="E14" s="121" t="s">
        <v>109</v>
      </c>
      <c r="F14" s="121"/>
      <c r="G14" s="121"/>
      <c r="H14" s="135">
        <v>1</v>
      </c>
      <c r="I14" s="149">
        <v>1</v>
      </c>
      <c r="J14" s="149"/>
      <c r="K14" s="121">
        <v>5</v>
      </c>
    </row>
    <row r="15" s="112" customFormat="1" ht="30" customHeight="1" spans="1:11">
      <c r="A15" s="138"/>
      <c r="B15" s="125" t="s">
        <v>110</v>
      </c>
      <c r="C15" s="133" t="s">
        <v>111</v>
      </c>
      <c r="D15" s="134"/>
      <c r="E15" s="133" t="s">
        <v>112</v>
      </c>
      <c r="F15" s="137"/>
      <c r="G15" s="134"/>
      <c r="H15" s="139" t="s">
        <v>113</v>
      </c>
      <c r="I15" s="135">
        <v>0.95</v>
      </c>
      <c r="J15" s="121"/>
      <c r="K15" s="121">
        <v>5</v>
      </c>
    </row>
    <row r="16" s="112" customFormat="1" ht="27" customHeight="1" spans="1:11">
      <c r="A16" s="121" t="s">
        <v>114</v>
      </c>
      <c r="B16" s="121"/>
      <c r="C16" s="121" t="s">
        <v>115</v>
      </c>
      <c r="D16" s="121"/>
      <c r="E16" s="121"/>
      <c r="F16" s="121"/>
      <c r="G16" s="121"/>
      <c r="H16" s="121"/>
      <c r="I16" s="121"/>
      <c r="J16" s="121"/>
      <c r="K16" s="121"/>
    </row>
    <row r="17" s="113" customFormat="1" ht="34" customHeight="1" spans="1:11">
      <c r="A17" s="130" t="s">
        <v>88</v>
      </c>
      <c r="B17" s="121" t="s">
        <v>89</v>
      </c>
      <c r="C17" s="121" t="s">
        <v>90</v>
      </c>
      <c r="D17" s="121"/>
      <c r="E17" s="121" t="s">
        <v>91</v>
      </c>
      <c r="F17" s="121"/>
      <c r="G17" s="121"/>
      <c r="H17" s="121" t="s">
        <v>92</v>
      </c>
      <c r="I17" s="121" t="s">
        <v>93</v>
      </c>
      <c r="J17" s="121"/>
      <c r="K17" s="121" t="s">
        <v>83</v>
      </c>
    </row>
    <row r="18" s="112" customFormat="1" ht="23" customHeight="1" spans="1:11">
      <c r="A18" s="131"/>
      <c r="B18" s="132" t="s">
        <v>94</v>
      </c>
      <c r="C18" s="133" t="s">
        <v>95</v>
      </c>
      <c r="D18" s="134"/>
      <c r="E18" s="133" t="s">
        <v>96</v>
      </c>
      <c r="F18" s="137"/>
      <c r="G18" s="134"/>
      <c r="H18" s="121" t="s">
        <v>97</v>
      </c>
      <c r="I18" s="147" t="s">
        <v>97</v>
      </c>
      <c r="J18" s="134"/>
      <c r="K18" s="121">
        <v>5</v>
      </c>
    </row>
    <row r="19" s="112" customFormat="1" ht="23" customHeight="1" spans="1:11">
      <c r="A19" s="131"/>
      <c r="B19" s="132" t="s">
        <v>116</v>
      </c>
      <c r="C19" s="123" t="s">
        <v>99</v>
      </c>
      <c r="D19" s="124"/>
      <c r="E19" s="121" t="s">
        <v>117</v>
      </c>
      <c r="F19" s="121"/>
      <c r="G19" s="121"/>
      <c r="H19" s="140">
        <v>21</v>
      </c>
      <c r="I19" s="150">
        <v>21</v>
      </c>
      <c r="J19" s="121"/>
      <c r="K19" s="121">
        <v>5</v>
      </c>
    </row>
    <row r="20" s="112" customFormat="1" ht="18" customHeight="1" spans="1:11">
      <c r="A20" s="131"/>
      <c r="B20" s="136"/>
      <c r="C20" s="133" t="s">
        <v>104</v>
      </c>
      <c r="D20" s="134"/>
      <c r="E20" s="133" t="s">
        <v>118</v>
      </c>
      <c r="F20" s="137"/>
      <c r="G20" s="134"/>
      <c r="H20" s="135">
        <v>1</v>
      </c>
      <c r="I20" s="151">
        <v>1</v>
      </c>
      <c r="J20" s="121"/>
      <c r="K20" s="121">
        <v>5</v>
      </c>
    </row>
    <row r="21" s="112" customFormat="1" ht="28" customHeight="1" spans="1:11">
      <c r="A21" s="131"/>
      <c r="B21" s="132" t="s">
        <v>107</v>
      </c>
      <c r="C21" s="121" t="s">
        <v>108</v>
      </c>
      <c r="D21" s="121"/>
      <c r="E21" s="121" t="s">
        <v>119</v>
      </c>
      <c r="F21" s="121"/>
      <c r="G21" s="121"/>
      <c r="H21" s="121" t="s">
        <v>120</v>
      </c>
      <c r="I21" s="121" t="s">
        <v>120</v>
      </c>
      <c r="J21" s="121"/>
      <c r="K21" s="121">
        <v>5</v>
      </c>
    </row>
    <row r="22" s="112" customFormat="1" ht="30" customHeight="1" spans="1:11">
      <c r="A22" s="138"/>
      <c r="B22" s="125" t="s">
        <v>110</v>
      </c>
      <c r="C22" s="133" t="s">
        <v>111</v>
      </c>
      <c r="D22" s="134"/>
      <c r="E22" s="133" t="s">
        <v>121</v>
      </c>
      <c r="F22" s="137"/>
      <c r="G22" s="134"/>
      <c r="H22" s="141" t="s">
        <v>113</v>
      </c>
      <c r="I22" s="135">
        <v>0.95</v>
      </c>
      <c r="J22" s="121"/>
      <c r="K22" s="121">
        <v>5</v>
      </c>
    </row>
    <row r="23" s="112" customFormat="1" ht="24" customHeight="1" spans="1:11">
      <c r="A23" s="121" t="s">
        <v>122</v>
      </c>
      <c r="B23" s="121"/>
      <c r="C23" s="121" t="s">
        <v>123</v>
      </c>
      <c r="D23" s="121"/>
      <c r="E23" s="121"/>
      <c r="F23" s="121"/>
      <c r="G23" s="121"/>
      <c r="H23" s="121"/>
      <c r="I23" s="121"/>
      <c r="J23" s="121"/>
      <c r="K23" s="121"/>
    </row>
    <row r="24" s="112" customFormat="1" ht="33" customHeight="1" spans="1:11">
      <c r="A24" s="130" t="s">
        <v>88</v>
      </c>
      <c r="B24" s="121" t="s">
        <v>89</v>
      </c>
      <c r="C24" s="121" t="s">
        <v>90</v>
      </c>
      <c r="D24" s="121"/>
      <c r="E24" s="121" t="s">
        <v>91</v>
      </c>
      <c r="F24" s="121"/>
      <c r="G24" s="121"/>
      <c r="H24" s="121" t="s">
        <v>92</v>
      </c>
      <c r="I24" s="121" t="s">
        <v>93</v>
      </c>
      <c r="J24" s="121"/>
      <c r="K24" s="121" t="s">
        <v>83</v>
      </c>
    </row>
    <row r="25" s="112" customFormat="1" ht="33" customHeight="1" spans="1:11">
      <c r="A25" s="131"/>
      <c r="B25" s="132" t="s">
        <v>94</v>
      </c>
      <c r="C25" s="133" t="s">
        <v>95</v>
      </c>
      <c r="D25" s="134"/>
      <c r="E25" s="133" t="s">
        <v>96</v>
      </c>
      <c r="F25" s="137"/>
      <c r="G25" s="134"/>
      <c r="H25" s="121" t="s">
        <v>97</v>
      </c>
      <c r="I25" s="147" t="s">
        <v>97</v>
      </c>
      <c r="J25" s="134"/>
      <c r="K25" s="121">
        <v>5</v>
      </c>
    </row>
    <row r="26" s="112" customFormat="1" ht="33" customHeight="1" spans="1:11">
      <c r="A26" s="131"/>
      <c r="B26" s="132" t="s">
        <v>124</v>
      </c>
      <c r="C26" s="123" t="s">
        <v>104</v>
      </c>
      <c r="D26" s="124"/>
      <c r="E26" s="121" t="s">
        <v>125</v>
      </c>
      <c r="F26" s="121"/>
      <c r="G26" s="121"/>
      <c r="H26" s="121" t="s">
        <v>126</v>
      </c>
      <c r="I26" s="150" t="s">
        <v>126</v>
      </c>
      <c r="J26" s="121"/>
      <c r="K26" s="121">
        <v>5</v>
      </c>
    </row>
    <row r="27" s="112" customFormat="1" ht="32" customHeight="1" spans="1:11">
      <c r="A27" s="131"/>
      <c r="B27" s="125" t="s">
        <v>127</v>
      </c>
      <c r="C27" s="125" t="s">
        <v>108</v>
      </c>
      <c r="D27" s="121"/>
      <c r="E27" s="121" t="s">
        <v>128</v>
      </c>
      <c r="F27" s="121"/>
      <c r="G27" s="121"/>
      <c r="H27" s="121" t="s">
        <v>129</v>
      </c>
      <c r="I27" s="121" t="s">
        <v>129</v>
      </c>
      <c r="J27" s="121"/>
      <c r="K27" s="121">
        <v>7</v>
      </c>
    </row>
    <row r="28" s="112" customFormat="1" ht="30" customHeight="1" spans="1:11">
      <c r="A28" s="138"/>
      <c r="B28" s="125" t="s">
        <v>110</v>
      </c>
      <c r="C28" s="133" t="s">
        <v>111</v>
      </c>
      <c r="D28" s="134"/>
      <c r="E28" s="142" t="s">
        <v>130</v>
      </c>
      <c r="F28" s="143"/>
      <c r="G28" s="127"/>
      <c r="H28" s="139" t="s">
        <v>131</v>
      </c>
      <c r="I28" s="152">
        <v>0.95</v>
      </c>
      <c r="J28" s="138"/>
      <c r="K28" s="121">
        <v>5</v>
      </c>
    </row>
    <row r="29" s="112" customFormat="1" ht="24" customHeight="1" spans="1:11">
      <c r="A29" s="121" t="s">
        <v>132</v>
      </c>
      <c r="B29" s="128">
        <f>I7+K10+K11+K13+K14+K15+K18+K19+K20+K21+K22+K25+K26+K27+K28+K12</f>
        <v>92.62</v>
      </c>
      <c r="C29" s="144"/>
      <c r="D29" s="128"/>
      <c r="E29" s="128"/>
      <c r="F29" s="128"/>
      <c r="G29" s="128"/>
      <c r="H29" s="128"/>
      <c r="I29" s="128"/>
      <c r="J29" s="128"/>
      <c r="K29" s="128"/>
    </row>
    <row r="30" s="112" customFormat="1" ht="73" customHeight="1" spans="1:11">
      <c r="A30" s="121" t="s">
        <v>133</v>
      </c>
      <c r="B30" s="121"/>
      <c r="C30" s="125"/>
      <c r="D30" s="125" t="s">
        <v>134</v>
      </c>
      <c r="E30" s="125"/>
      <c r="F30" s="125"/>
      <c r="G30" s="125"/>
      <c r="H30" s="125"/>
      <c r="I30" s="125"/>
      <c r="J30" s="125"/>
      <c r="K30" s="125"/>
    </row>
    <row r="31" s="112" customFormat="1" ht="83" customHeight="1" spans="1:11">
      <c r="A31" s="121" t="s">
        <v>135</v>
      </c>
      <c r="B31" s="121"/>
      <c r="C31" s="125"/>
      <c r="D31" s="125" t="s">
        <v>136</v>
      </c>
      <c r="E31" s="125"/>
      <c r="F31" s="125"/>
      <c r="G31" s="125"/>
      <c r="H31" s="125"/>
      <c r="I31" s="125"/>
      <c r="J31" s="125"/>
      <c r="K31" s="125"/>
    </row>
    <row r="32" s="112" customFormat="1" ht="103" customHeight="1" spans="1:11">
      <c r="A32" s="121" t="s">
        <v>137</v>
      </c>
      <c r="B32" s="121"/>
      <c r="C32" s="125"/>
      <c r="D32" s="121" t="s">
        <v>138</v>
      </c>
      <c r="E32" s="121"/>
      <c r="F32" s="121"/>
      <c r="G32" s="121"/>
      <c r="H32" s="121"/>
      <c r="I32" s="121"/>
      <c r="J32" s="121"/>
      <c r="K32" s="121"/>
    </row>
    <row r="33" s="112" customFormat="1" ht="165" customHeight="1" spans="1:11">
      <c r="A33" s="145" t="s">
        <v>139</v>
      </c>
      <c r="B33" s="114"/>
      <c r="C33" s="114"/>
      <c r="D33" s="114"/>
      <c r="E33" s="114"/>
      <c r="F33" s="114"/>
      <c r="G33" s="114"/>
      <c r="H33" s="114"/>
      <c r="I33" s="114"/>
      <c r="J33" s="114"/>
      <c r="K33" s="114"/>
    </row>
  </sheetData>
  <mergeCells count="91">
    <mergeCell ref="A1:K1"/>
    <mergeCell ref="G2:K2"/>
    <mergeCell ref="A3:B3"/>
    <mergeCell ref="C3:K3"/>
    <mergeCell ref="A4:B4"/>
    <mergeCell ref="C4:F4"/>
    <mergeCell ref="G4:I4"/>
    <mergeCell ref="J4:K4"/>
    <mergeCell ref="I5:K5"/>
    <mergeCell ref="I6:K6"/>
    <mergeCell ref="C7:D7"/>
    <mergeCell ref="F7:G7"/>
    <mergeCell ref="I7:K7"/>
    <mergeCell ref="A8:B8"/>
    <mergeCell ref="C8:K8"/>
    <mergeCell ref="C9:D9"/>
    <mergeCell ref="E9:G9"/>
    <mergeCell ref="I9:J9"/>
    <mergeCell ref="C10:D10"/>
    <mergeCell ref="E10:G10"/>
    <mergeCell ref="I10:J10"/>
    <mergeCell ref="C11:D11"/>
    <mergeCell ref="E11:G11"/>
    <mergeCell ref="I11:J11"/>
    <mergeCell ref="C12:D12"/>
    <mergeCell ref="E12:G12"/>
    <mergeCell ref="I12:J12"/>
    <mergeCell ref="C13:D13"/>
    <mergeCell ref="E13:G13"/>
    <mergeCell ref="I13:J13"/>
    <mergeCell ref="C14:D14"/>
    <mergeCell ref="E14:G14"/>
    <mergeCell ref="I14:J14"/>
    <mergeCell ref="C15:D15"/>
    <mergeCell ref="E15:G15"/>
    <mergeCell ref="I15:J15"/>
    <mergeCell ref="A16:B16"/>
    <mergeCell ref="C16:K16"/>
    <mergeCell ref="C17:D17"/>
    <mergeCell ref="E17:G17"/>
    <mergeCell ref="I17:J17"/>
    <mergeCell ref="C18:D18"/>
    <mergeCell ref="E18:G18"/>
    <mergeCell ref="I18:J18"/>
    <mergeCell ref="C19:D19"/>
    <mergeCell ref="E19:G19"/>
    <mergeCell ref="I19:J19"/>
    <mergeCell ref="C20:D20"/>
    <mergeCell ref="E20:G20"/>
    <mergeCell ref="I20:J20"/>
    <mergeCell ref="C21:D21"/>
    <mergeCell ref="E21:G21"/>
    <mergeCell ref="I21:J21"/>
    <mergeCell ref="C22:D22"/>
    <mergeCell ref="E22:G22"/>
    <mergeCell ref="I22:J22"/>
    <mergeCell ref="A23:B23"/>
    <mergeCell ref="C23:K23"/>
    <mergeCell ref="C24:D24"/>
    <mergeCell ref="E24:G24"/>
    <mergeCell ref="I24:J24"/>
    <mergeCell ref="C25:D25"/>
    <mergeCell ref="E25:G25"/>
    <mergeCell ref="I25:J25"/>
    <mergeCell ref="C26:D26"/>
    <mergeCell ref="E26:G26"/>
    <mergeCell ref="I26:J26"/>
    <mergeCell ref="C27:D27"/>
    <mergeCell ref="E27:G27"/>
    <mergeCell ref="I27:J27"/>
    <mergeCell ref="C28:D28"/>
    <mergeCell ref="E28:G28"/>
    <mergeCell ref="I28:J28"/>
    <mergeCell ref="B29:K29"/>
    <mergeCell ref="A30:C30"/>
    <mergeCell ref="D30:K30"/>
    <mergeCell ref="A31:C31"/>
    <mergeCell ref="D31:K31"/>
    <mergeCell ref="A32:C32"/>
    <mergeCell ref="D32:K32"/>
    <mergeCell ref="A33:K33"/>
    <mergeCell ref="A9:A15"/>
    <mergeCell ref="A17:A22"/>
    <mergeCell ref="A24:A28"/>
    <mergeCell ref="B11:B13"/>
    <mergeCell ref="B19:B20"/>
    <mergeCell ref="E5:E6"/>
    <mergeCell ref="H5:H6"/>
    <mergeCell ref="A5:B7"/>
    <mergeCell ref="C5:D6"/>
    <mergeCell ref="F5:G6"/>
  </mergeCells>
  <pageMargins left="0.75" right="0.75" top="1" bottom="1" header="0.5" footer="0.5"/>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workbookViewId="0">
      <selection activeCell="J18" sqref="J18"/>
    </sheetView>
  </sheetViews>
  <sheetFormatPr defaultColWidth="9" defaultRowHeight="13.5" outlineLevelCol="7"/>
  <cols>
    <col min="1" max="1" width="12.35" customWidth="1"/>
    <col min="2" max="2" width="12.55" customWidth="1"/>
    <col min="3" max="3" width="16.2666666666667" customWidth="1"/>
    <col min="4" max="4" width="13.6833333333333" customWidth="1"/>
    <col min="5" max="5" width="19.1333333333333" customWidth="1"/>
    <col min="6" max="7" width="11.225" customWidth="1"/>
    <col min="8" max="8" width="15.0083333333333" customWidth="1"/>
    <col min="11" max="11" width="12.8"/>
  </cols>
  <sheetData>
    <row r="1" ht="42.95" customHeight="1" spans="1:8">
      <c r="A1" s="1" t="s">
        <v>541</v>
      </c>
      <c r="B1" s="1"/>
      <c r="C1" s="1"/>
      <c r="D1" s="1"/>
      <c r="E1" s="1"/>
      <c r="F1" s="1"/>
      <c r="G1" s="1"/>
      <c r="H1" s="1"/>
    </row>
    <row r="2" ht="21" customHeight="1" spans="1:8">
      <c r="A2" s="2" t="s">
        <v>184</v>
      </c>
      <c r="B2" s="2"/>
      <c r="C2" s="2"/>
      <c r="D2" s="2"/>
      <c r="E2" s="2"/>
      <c r="F2" s="2"/>
      <c r="G2" s="2"/>
      <c r="H2" s="2"/>
    </row>
    <row r="3" ht="23" customHeight="1" spans="1:8">
      <c r="A3" s="3" t="s">
        <v>7</v>
      </c>
      <c r="B3" s="3"/>
      <c r="C3" s="3" t="s">
        <v>542</v>
      </c>
      <c r="D3" s="3"/>
      <c r="E3" s="3"/>
      <c r="F3" s="3"/>
      <c r="G3" s="3"/>
      <c r="H3" s="3"/>
    </row>
    <row r="4" ht="23" customHeight="1" spans="1:8">
      <c r="A4" s="3" t="s">
        <v>142</v>
      </c>
      <c r="B4" s="3"/>
      <c r="C4" s="4" t="s">
        <v>33</v>
      </c>
      <c r="D4" s="4"/>
      <c r="E4" s="4"/>
      <c r="F4" s="3" t="s">
        <v>143</v>
      </c>
      <c r="G4" s="3"/>
      <c r="H4" s="3" t="s">
        <v>33</v>
      </c>
    </row>
    <row r="5" ht="23" customHeight="1" spans="1:8">
      <c r="A5" s="3" t="s">
        <v>144</v>
      </c>
      <c r="B5" s="3"/>
      <c r="C5" s="4" t="s">
        <v>186</v>
      </c>
      <c r="D5" s="4"/>
      <c r="E5" s="4"/>
      <c r="F5" s="4"/>
      <c r="G5" s="4"/>
      <c r="H5" s="4"/>
    </row>
    <row r="6" ht="23" customHeight="1" spans="1:8">
      <c r="A6" s="3" t="s">
        <v>146</v>
      </c>
      <c r="B6" s="3"/>
      <c r="C6" s="4" t="s">
        <v>187</v>
      </c>
      <c r="D6" s="4"/>
      <c r="E6" s="4"/>
      <c r="F6" s="4"/>
      <c r="G6" s="4"/>
      <c r="H6" s="4"/>
    </row>
    <row r="7" ht="23" customHeight="1" spans="1:8">
      <c r="A7" s="3" t="s">
        <v>148</v>
      </c>
      <c r="B7" s="3"/>
      <c r="C7" s="4" t="s">
        <v>188</v>
      </c>
      <c r="D7" s="4"/>
      <c r="E7" s="4"/>
      <c r="F7" s="4"/>
      <c r="G7" s="4"/>
      <c r="H7" s="4"/>
    </row>
    <row r="8" ht="36" customHeight="1" spans="1:8">
      <c r="A8" s="5" t="s">
        <v>150</v>
      </c>
      <c r="B8" s="6"/>
      <c r="C8" s="3"/>
      <c r="D8" s="3" t="s">
        <v>80</v>
      </c>
      <c r="E8" s="3" t="s">
        <v>81</v>
      </c>
      <c r="F8" s="3" t="s">
        <v>82</v>
      </c>
      <c r="G8" s="5" t="s">
        <v>151</v>
      </c>
      <c r="H8" s="6"/>
    </row>
    <row r="9" ht="27" customHeight="1" spans="1:8">
      <c r="A9" s="7"/>
      <c r="B9" s="8"/>
      <c r="C9" s="3" t="s">
        <v>152</v>
      </c>
      <c r="D9" s="9">
        <v>2268.43</v>
      </c>
      <c r="E9" s="9">
        <v>1573.17</v>
      </c>
      <c r="F9" s="10">
        <f>E9/D9</f>
        <v>0.693506081298519</v>
      </c>
      <c r="G9" s="9">
        <f>F9*20</f>
        <v>13.8701216259704</v>
      </c>
      <c r="H9" s="9"/>
    </row>
    <row r="10" ht="34" customHeight="1" spans="1:8">
      <c r="A10" s="11" t="s">
        <v>153</v>
      </c>
      <c r="B10" s="3" t="s">
        <v>89</v>
      </c>
      <c r="C10" s="3" t="s">
        <v>90</v>
      </c>
      <c r="D10" s="3" t="s">
        <v>91</v>
      </c>
      <c r="E10" s="3"/>
      <c r="F10" s="3" t="s">
        <v>92</v>
      </c>
      <c r="G10" s="3" t="s">
        <v>93</v>
      </c>
      <c r="H10" s="3" t="s">
        <v>83</v>
      </c>
    </row>
    <row r="11" ht="29" customHeight="1" spans="1:8">
      <c r="A11" s="12"/>
      <c r="B11" s="3" t="s">
        <v>201</v>
      </c>
      <c r="C11" s="3" t="s">
        <v>95</v>
      </c>
      <c r="D11" s="13" t="s">
        <v>172</v>
      </c>
      <c r="E11" s="14"/>
      <c r="F11" s="3" t="s">
        <v>97</v>
      </c>
      <c r="G11" s="3" t="s">
        <v>97</v>
      </c>
      <c r="H11" s="3">
        <v>20</v>
      </c>
    </row>
    <row r="12" ht="29" customHeight="1" spans="1:8">
      <c r="A12" s="12"/>
      <c r="B12" s="3" t="s">
        <v>19</v>
      </c>
      <c r="C12" s="3" t="s">
        <v>99</v>
      </c>
      <c r="D12" s="3" t="s">
        <v>543</v>
      </c>
      <c r="E12" s="3"/>
      <c r="F12" s="3" t="s">
        <v>381</v>
      </c>
      <c r="G12" s="3" t="s">
        <v>544</v>
      </c>
      <c r="H12" s="3">
        <v>0</v>
      </c>
    </row>
    <row r="13" ht="20" customHeight="1" spans="1:8">
      <c r="A13" s="12"/>
      <c r="B13" s="3"/>
      <c r="C13" s="3" t="s">
        <v>99</v>
      </c>
      <c r="D13" s="3" t="s">
        <v>545</v>
      </c>
      <c r="E13" s="3"/>
      <c r="F13" s="3">
        <v>98</v>
      </c>
      <c r="G13" s="3">
        <v>98</v>
      </c>
      <c r="H13" s="3">
        <v>2</v>
      </c>
    </row>
    <row r="14" ht="20" customHeight="1" spans="1:8">
      <c r="A14" s="12"/>
      <c r="B14" s="3"/>
      <c r="C14" s="3" t="s">
        <v>99</v>
      </c>
      <c r="D14" s="3" t="s">
        <v>546</v>
      </c>
      <c r="E14" s="3"/>
      <c r="F14" s="3" t="s">
        <v>547</v>
      </c>
      <c r="G14" s="3" t="s">
        <v>547</v>
      </c>
      <c r="H14" s="3">
        <v>1</v>
      </c>
    </row>
    <row r="15" ht="20" customHeight="1" spans="1:8">
      <c r="A15" s="12"/>
      <c r="B15" s="3"/>
      <c r="C15" s="3" t="s">
        <v>99</v>
      </c>
      <c r="D15" s="3" t="s">
        <v>548</v>
      </c>
      <c r="E15" s="3"/>
      <c r="F15" s="3" t="s">
        <v>365</v>
      </c>
      <c r="G15" s="3" t="s">
        <v>365</v>
      </c>
      <c r="H15" s="3">
        <v>1</v>
      </c>
    </row>
    <row r="16" ht="20" customHeight="1" spans="1:8">
      <c r="A16" s="12"/>
      <c r="B16" s="3"/>
      <c r="C16" s="3" t="s">
        <v>99</v>
      </c>
      <c r="D16" s="3" t="s">
        <v>549</v>
      </c>
      <c r="E16" s="3"/>
      <c r="F16" s="3" t="s">
        <v>550</v>
      </c>
      <c r="G16" s="3" t="s">
        <v>550</v>
      </c>
      <c r="H16" s="3">
        <v>1</v>
      </c>
    </row>
    <row r="17" ht="20" customHeight="1" spans="1:8">
      <c r="A17" s="12"/>
      <c r="B17" s="3"/>
      <c r="C17" s="3" t="s">
        <v>99</v>
      </c>
      <c r="D17" s="3" t="s">
        <v>551</v>
      </c>
      <c r="E17" s="3"/>
      <c r="F17" s="3" t="s">
        <v>552</v>
      </c>
      <c r="G17" s="3" t="s">
        <v>552</v>
      </c>
      <c r="H17" s="3">
        <v>1</v>
      </c>
    </row>
    <row r="18" ht="20" customHeight="1" spans="1:8">
      <c r="A18" s="12"/>
      <c r="B18" s="3"/>
      <c r="C18" s="3" t="s">
        <v>99</v>
      </c>
      <c r="D18" s="3" t="s">
        <v>553</v>
      </c>
      <c r="E18" s="3"/>
      <c r="F18" s="3" t="s">
        <v>554</v>
      </c>
      <c r="G18" s="3" t="s">
        <v>554</v>
      </c>
      <c r="H18" s="3">
        <v>1</v>
      </c>
    </row>
    <row r="19" ht="20" customHeight="1" spans="1:8">
      <c r="A19" s="12"/>
      <c r="B19" s="3"/>
      <c r="C19" s="3" t="s">
        <v>99</v>
      </c>
      <c r="D19" s="3" t="s">
        <v>555</v>
      </c>
      <c r="E19" s="3"/>
      <c r="F19" s="3" t="s">
        <v>556</v>
      </c>
      <c r="G19" s="3" t="s">
        <v>556</v>
      </c>
      <c r="H19" s="3">
        <v>1</v>
      </c>
    </row>
    <row r="20" ht="20" customHeight="1" spans="1:8">
      <c r="A20" s="12"/>
      <c r="B20" s="3"/>
      <c r="C20" s="3" t="s">
        <v>99</v>
      </c>
      <c r="D20" s="3" t="s">
        <v>557</v>
      </c>
      <c r="E20" s="3"/>
      <c r="F20" s="3" t="s">
        <v>558</v>
      </c>
      <c r="G20" s="3" t="s">
        <v>558</v>
      </c>
      <c r="H20" s="3">
        <v>1</v>
      </c>
    </row>
    <row r="21" ht="20" customHeight="1" spans="1:8">
      <c r="A21" s="12"/>
      <c r="B21" s="3"/>
      <c r="C21" s="3" t="s">
        <v>99</v>
      </c>
      <c r="D21" s="3" t="s">
        <v>559</v>
      </c>
      <c r="E21" s="3"/>
      <c r="F21" s="3" t="s">
        <v>560</v>
      </c>
      <c r="G21" s="3" t="s">
        <v>560</v>
      </c>
      <c r="H21" s="3">
        <v>1</v>
      </c>
    </row>
    <row r="22" ht="32" customHeight="1" spans="1:8">
      <c r="A22" s="12"/>
      <c r="B22" s="3"/>
      <c r="C22" s="15" t="s">
        <v>104</v>
      </c>
      <c r="D22" s="3" t="s">
        <v>561</v>
      </c>
      <c r="E22" s="3"/>
      <c r="F22" s="3" t="s">
        <v>179</v>
      </c>
      <c r="G22" s="3" t="s">
        <v>179</v>
      </c>
      <c r="H22" s="3">
        <v>1</v>
      </c>
    </row>
    <row r="23" ht="20" customHeight="1" spans="1:8">
      <c r="A23" s="12"/>
      <c r="B23" s="3"/>
      <c r="C23" s="15" t="s">
        <v>104</v>
      </c>
      <c r="D23" s="3" t="s">
        <v>562</v>
      </c>
      <c r="E23" s="3"/>
      <c r="F23" s="3" t="s">
        <v>179</v>
      </c>
      <c r="G23" s="3" t="s">
        <v>179</v>
      </c>
      <c r="H23" s="3">
        <v>1</v>
      </c>
    </row>
    <row r="24" ht="20" customHeight="1" spans="1:8">
      <c r="A24" s="12"/>
      <c r="B24" s="3"/>
      <c r="C24" s="15" t="s">
        <v>104</v>
      </c>
      <c r="D24" s="3" t="s">
        <v>563</v>
      </c>
      <c r="E24" s="3"/>
      <c r="F24" s="16">
        <v>1</v>
      </c>
      <c r="G24" s="16">
        <v>1</v>
      </c>
      <c r="H24" s="3">
        <v>1</v>
      </c>
    </row>
    <row r="25" ht="20" customHeight="1" spans="1:8">
      <c r="A25" s="12"/>
      <c r="B25" s="3"/>
      <c r="C25" s="15" t="s">
        <v>104</v>
      </c>
      <c r="D25" s="3" t="s">
        <v>564</v>
      </c>
      <c r="E25" s="3"/>
      <c r="F25" s="16">
        <v>1</v>
      </c>
      <c r="G25" s="16">
        <v>1</v>
      </c>
      <c r="H25" s="3">
        <v>1</v>
      </c>
    </row>
    <row r="26" ht="20" customHeight="1" spans="1:8">
      <c r="A26" s="12"/>
      <c r="B26" s="3"/>
      <c r="C26" s="15" t="s">
        <v>104</v>
      </c>
      <c r="D26" s="3" t="s">
        <v>565</v>
      </c>
      <c r="E26" s="3"/>
      <c r="F26" s="16">
        <v>1</v>
      </c>
      <c r="G26" s="16">
        <v>1</v>
      </c>
      <c r="H26" s="3">
        <v>1</v>
      </c>
    </row>
    <row r="27" ht="20" customHeight="1" spans="1:8">
      <c r="A27" s="12"/>
      <c r="B27" s="3"/>
      <c r="C27" s="15" t="s">
        <v>104</v>
      </c>
      <c r="D27" s="3" t="s">
        <v>566</v>
      </c>
      <c r="E27" s="3"/>
      <c r="F27" s="16">
        <v>1</v>
      </c>
      <c r="G27" s="16">
        <v>1</v>
      </c>
      <c r="H27" s="3">
        <v>1</v>
      </c>
    </row>
    <row r="28" ht="20" customHeight="1" spans="1:8">
      <c r="A28" s="12"/>
      <c r="B28" s="3"/>
      <c r="C28" s="15" t="s">
        <v>104</v>
      </c>
      <c r="D28" s="3" t="s">
        <v>567</v>
      </c>
      <c r="E28" s="3"/>
      <c r="F28" s="16">
        <v>1</v>
      </c>
      <c r="G28" s="16">
        <v>1</v>
      </c>
      <c r="H28" s="3">
        <v>1</v>
      </c>
    </row>
    <row r="29" ht="20" customHeight="1" spans="1:8">
      <c r="A29" s="12"/>
      <c r="B29" s="3"/>
      <c r="C29" s="15" t="s">
        <v>104</v>
      </c>
      <c r="D29" s="3" t="s">
        <v>568</v>
      </c>
      <c r="E29" s="3"/>
      <c r="F29" s="16">
        <v>1</v>
      </c>
      <c r="G29" s="16">
        <v>1</v>
      </c>
      <c r="H29" s="3">
        <v>1</v>
      </c>
    </row>
    <row r="30" ht="20" customHeight="1" spans="1:8">
      <c r="A30" s="12"/>
      <c r="B30" s="11" t="s">
        <v>20</v>
      </c>
      <c r="C30" s="3" t="s">
        <v>194</v>
      </c>
      <c r="D30" s="3" t="s">
        <v>569</v>
      </c>
      <c r="E30" s="3"/>
      <c r="F30" s="3" t="s">
        <v>232</v>
      </c>
      <c r="G30" s="3" t="s">
        <v>232</v>
      </c>
      <c r="H30" s="3">
        <v>5</v>
      </c>
    </row>
    <row r="31" ht="34" customHeight="1" spans="1:8">
      <c r="A31" s="12"/>
      <c r="B31" s="17"/>
      <c r="C31" s="3" t="s">
        <v>194</v>
      </c>
      <c r="D31" s="3" t="s">
        <v>570</v>
      </c>
      <c r="E31" s="3"/>
      <c r="F31" s="3" t="s">
        <v>571</v>
      </c>
      <c r="G31" s="3" t="s">
        <v>571</v>
      </c>
      <c r="H31" s="3">
        <v>5</v>
      </c>
    </row>
    <row r="32" ht="20" customHeight="1" spans="1:8">
      <c r="A32" s="12"/>
      <c r="B32" s="17"/>
      <c r="C32" s="3" t="s">
        <v>194</v>
      </c>
      <c r="D32" s="3" t="s">
        <v>572</v>
      </c>
      <c r="E32" s="3"/>
      <c r="F32" s="3" t="s">
        <v>322</v>
      </c>
      <c r="G32" s="3" t="s">
        <v>322</v>
      </c>
      <c r="H32" s="3">
        <v>4</v>
      </c>
    </row>
    <row r="33" ht="20" customHeight="1" spans="1:8">
      <c r="A33" s="12"/>
      <c r="B33" s="17"/>
      <c r="C33" s="3" t="s">
        <v>194</v>
      </c>
      <c r="D33" s="3" t="s">
        <v>573</v>
      </c>
      <c r="E33" s="3"/>
      <c r="F33" s="3" t="s">
        <v>284</v>
      </c>
      <c r="G33" s="3" t="s">
        <v>284</v>
      </c>
      <c r="H33" s="3">
        <v>4</v>
      </c>
    </row>
    <row r="34" ht="34" customHeight="1" spans="1:8">
      <c r="A34" s="12"/>
      <c r="B34" s="17"/>
      <c r="C34" s="3" t="s">
        <v>194</v>
      </c>
      <c r="D34" s="3" t="s">
        <v>574</v>
      </c>
      <c r="E34" s="3"/>
      <c r="F34" s="3" t="s">
        <v>284</v>
      </c>
      <c r="G34" s="3" t="s">
        <v>284</v>
      </c>
      <c r="H34" s="3">
        <v>4</v>
      </c>
    </row>
    <row r="35" ht="34" customHeight="1" spans="1:8">
      <c r="A35" s="12"/>
      <c r="B35" s="17"/>
      <c r="C35" s="3" t="s">
        <v>194</v>
      </c>
      <c r="D35" s="3" t="s">
        <v>575</v>
      </c>
      <c r="E35" s="3"/>
      <c r="F35" s="3" t="s">
        <v>576</v>
      </c>
      <c r="G35" s="3" t="s">
        <v>576</v>
      </c>
      <c r="H35" s="3">
        <v>4</v>
      </c>
    </row>
    <row r="36" ht="20" customHeight="1" spans="1:8">
      <c r="A36" s="12"/>
      <c r="B36" s="17"/>
      <c r="C36" s="3" t="s">
        <v>194</v>
      </c>
      <c r="D36" s="3" t="s">
        <v>577</v>
      </c>
      <c r="E36" s="3"/>
      <c r="F36" s="3" t="s">
        <v>578</v>
      </c>
      <c r="G36" s="3" t="s">
        <v>578</v>
      </c>
      <c r="H36" s="3">
        <v>4</v>
      </c>
    </row>
    <row r="37" ht="46" customHeight="1" spans="1:8">
      <c r="A37" s="12"/>
      <c r="B37" s="3" t="s">
        <v>21</v>
      </c>
      <c r="C37" s="3" t="s">
        <v>197</v>
      </c>
      <c r="D37" s="3" t="s">
        <v>206</v>
      </c>
      <c r="E37" s="3"/>
      <c r="F37" s="3" t="s">
        <v>113</v>
      </c>
      <c r="G37" s="3" t="s">
        <v>113</v>
      </c>
      <c r="H37" s="3">
        <v>10</v>
      </c>
    </row>
    <row r="38" ht="25" customHeight="1" spans="1:8">
      <c r="A38" s="3" t="s">
        <v>132</v>
      </c>
      <c r="B38" s="9">
        <f>SUM(H12:H37)+G9+H11</f>
        <v>91.8701216259704</v>
      </c>
      <c r="C38" s="9"/>
      <c r="D38" s="9"/>
      <c r="E38" s="9"/>
      <c r="F38" s="9"/>
      <c r="G38" s="9"/>
      <c r="H38" s="9"/>
    </row>
    <row r="39" ht="68" customHeight="1" spans="1:8">
      <c r="A39" s="3" t="s">
        <v>162</v>
      </c>
      <c r="B39" s="3"/>
      <c r="C39" s="4" t="s">
        <v>579</v>
      </c>
      <c r="D39" s="4"/>
      <c r="E39" s="4"/>
      <c r="F39" s="4"/>
      <c r="G39" s="4"/>
      <c r="H39" s="4"/>
    </row>
    <row r="40" ht="92" customHeight="1" spans="1:8">
      <c r="A40" s="3" t="s">
        <v>164</v>
      </c>
      <c r="B40" s="3"/>
      <c r="C40" s="4" t="s">
        <v>580</v>
      </c>
      <c r="D40" s="4"/>
      <c r="E40" s="4"/>
      <c r="F40" s="4"/>
      <c r="G40" s="4"/>
      <c r="H40" s="4"/>
    </row>
    <row r="41" ht="68" customHeight="1" spans="1:8">
      <c r="A41" s="3" t="s">
        <v>137</v>
      </c>
      <c r="B41" s="3"/>
      <c r="C41" s="3" t="s">
        <v>166</v>
      </c>
      <c r="D41" s="3"/>
      <c r="E41" s="3"/>
      <c r="F41" s="3"/>
      <c r="G41" s="3"/>
      <c r="H41" s="3"/>
    </row>
    <row r="42" ht="120" customHeight="1" spans="1:8">
      <c r="A42" s="18" t="s">
        <v>139</v>
      </c>
      <c r="B42" s="19"/>
      <c r="C42" s="19"/>
      <c r="D42" s="19"/>
      <c r="E42" s="19"/>
      <c r="F42" s="19"/>
      <c r="G42" s="19"/>
      <c r="H42" s="19"/>
    </row>
  </sheetData>
  <mergeCells count="55">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B38:H38"/>
    <mergeCell ref="A39:B39"/>
    <mergeCell ref="C39:H39"/>
    <mergeCell ref="A40:B40"/>
    <mergeCell ref="C40:H40"/>
    <mergeCell ref="A41:B41"/>
    <mergeCell ref="C41:H41"/>
    <mergeCell ref="A42:H42"/>
    <mergeCell ref="A10:A37"/>
    <mergeCell ref="B12:B29"/>
    <mergeCell ref="B30:B36"/>
    <mergeCell ref="A8:B9"/>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workbookViewId="0">
      <selection activeCell="K12" sqref="K12"/>
    </sheetView>
  </sheetViews>
  <sheetFormatPr defaultColWidth="9" defaultRowHeight="13.5"/>
  <cols>
    <col min="3" max="3" width="11.5" customWidth="1"/>
    <col min="4" max="4" width="9.75" customWidth="1"/>
    <col min="5" max="5" width="9.88333333333333" customWidth="1"/>
    <col min="6" max="6" width="11.3833333333333" customWidth="1"/>
    <col min="7" max="7" width="11" customWidth="1"/>
    <col min="8" max="8" width="15.3833333333333" customWidth="1"/>
  </cols>
  <sheetData>
    <row r="1" ht="42.95" customHeight="1" spans="1:8">
      <c r="A1" s="1" t="s">
        <v>140</v>
      </c>
      <c r="B1" s="1"/>
      <c r="C1" s="1"/>
      <c r="D1" s="1"/>
      <c r="E1" s="1"/>
      <c r="F1" s="1"/>
      <c r="G1" s="1"/>
      <c r="H1" s="1"/>
    </row>
    <row r="2" ht="21" customHeight="1" spans="1:8">
      <c r="A2" s="2" t="s">
        <v>141</v>
      </c>
      <c r="B2" s="2"/>
      <c r="C2" s="2"/>
      <c r="D2" s="2"/>
      <c r="E2" s="2"/>
      <c r="F2" s="2"/>
      <c r="G2" s="2"/>
      <c r="H2" s="2"/>
    </row>
    <row r="3" ht="30" customHeight="1" spans="1:8">
      <c r="A3" s="3" t="s">
        <v>7</v>
      </c>
      <c r="B3" s="3"/>
      <c r="C3" s="3" t="s">
        <v>34</v>
      </c>
      <c r="D3" s="3"/>
      <c r="E3" s="3"/>
      <c r="F3" s="3"/>
      <c r="G3" s="3"/>
      <c r="H3" s="3"/>
    </row>
    <row r="4" ht="30" customHeight="1" spans="1:10">
      <c r="A4" s="3" t="s">
        <v>142</v>
      </c>
      <c r="B4" s="3"/>
      <c r="C4" s="3" t="s">
        <v>24</v>
      </c>
      <c r="D4" s="3"/>
      <c r="E4" s="3"/>
      <c r="F4" s="3" t="s">
        <v>143</v>
      </c>
      <c r="G4" s="3"/>
      <c r="H4" s="3" t="s">
        <v>35</v>
      </c>
      <c r="J4" s="110"/>
    </row>
    <row r="5" ht="30" customHeight="1" spans="1:8">
      <c r="A5" s="3" t="s">
        <v>144</v>
      </c>
      <c r="B5" s="3"/>
      <c r="C5" s="4" t="s">
        <v>145</v>
      </c>
      <c r="D5" s="4"/>
      <c r="E5" s="4"/>
      <c r="F5" s="4"/>
      <c r="G5" s="4"/>
      <c r="H5" s="4"/>
    </row>
    <row r="6" ht="30" customHeight="1" spans="1:8">
      <c r="A6" s="3" t="s">
        <v>146</v>
      </c>
      <c r="B6" s="3"/>
      <c r="C6" s="4" t="s">
        <v>147</v>
      </c>
      <c r="D6" s="4"/>
      <c r="E6" s="4"/>
      <c r="F6" s="4"/>
      <c r="G6" s="4"/>
      <c r="H6" s="4"/>
    </row>
    <row r="7" ht="30" customHeight="1" spans="1:12">
      <c r="A7" s="3" t="s">
        <v>148</v>
      </c>
      <c r="B7" s="3"/>
      <c r="C7" s="4" t="s">
        <v>149</v>
      </c>
      <c r="D7" s="4"/>
      <c r="E7" s="4"/>
      <c r="F7" s="4"/>
      <c r="G7" s="4"/>
      <c r="H7" s="4"/>
      <c r="L7" s="111"/>
    </row>
    <row r="8" ht="30" customHeight="1" spans="1:8">
      <c r="A8" s="5" t="s">
        <v>150</v>
      </c>
      <c r="B8" s="6"/>
      <c r="C8" s="3"/>
      <c r="D8" s="3" t="s">
        <v>80</v>
      </c>
      <c r="E8" s="3" t="s">
        <v>81</v>
      </c>
      <c r="F8" s="3" t="s">
        <v>82</v>
      </c>
      <c r="G8" s="5" t="s">
        <v>151</v>
      </c>
      <c r="H8" s="6"/>
    </row>
    <row r="9" ht="30" customHeight="1" spans="1:8">
      <c r="A9" s="7"/>
      <c r="B9" s="8"/>
      <c r="C9" s="3" t="s">
        <v>152</v>
      </c>
      <c r="D9" s="3">
        <v>61.46</v>
      </c>
      <c r="E9" s="3">
        <v>36.39</v>
      </c>
      <c r="F9" s="52">
        <v>0.5921</v>
      </c>
      <c r="G9" s="53">
        <f>20*F9</f>
        <v>11.842</v>
      </c>
      <c r="H9" s="53"/>
    </row>
    <row r="10" ht="30" customHeight="1" spans="1:8">
      <c r="A10" s="11" t="s">
        <v>153</v>
      </c>
      <c r="B10" s="3" t="s">
        <v>89</v>
      </c>
      <c r="C10" s="3" t="s">
        <v>90</v>
      </c>
      <c r="D10" s="3" t="s">
        <v>91</v>
      </c>
      <c r="E10" s="3"/>
      <c r="F10" s="3" t="s">
        <v>92</v>
      </c>
      <c r="G10" s="3" t="s">
        <v>93</v>
      </c>
      <c r="H10" s="3" t="s">
        <v>83</v>
      </c>
    </row>
    <row r="11" ht="30" customHeight="1" spans="1:8">
      <c r="A11" s="12"/>
      <c r="B11" s="3" t="s">
        <v>18</v>
      </c>
      <c r="C11" s="3" t="s">
        <v>95</v>
      </c>
      <c r="D11" s="3" t="s">
        <v>154</v>
      </c>
      <c r="E11" s="3"/>
      <c r="F11" s="3" t="s">
        <v>155</v>
      </c>
      <c r="G11" s="55" t="s">
        <v>155</v>
      </c>
      <c r="H11" s="55">
        <v>20</v>
      </c>
    </row>
    <row r="12" ht="30" customHeight="1" spans="1:8">
      <c r="A12" s="12"/>
      <c r="B12" s="3" t="s">
        <v>19</v>
      </c>
      <c r="C12" s="3" t="s">
        <v>99</v>
      </c>
      <c r="D12" s="3" t="s">
        <v>156</v>
      </c>
      <c r="E12" s="3"/>
      <c r="F12" s="3">
        <v>12</v>
      </c>
      <c r="G12" s="55">
        <v>12</v>
      </c>
      <c r="H12" s="55">
        <v>10</v>
      </c>
    </row>
    <row r="13" ht="30" customHeight="1" spans="1:8">
      <c r="A13" s="12"/>
      <c r="B13" s="3"/>
      <c r="C13" s="3" t="s">
        <v>104</v>
      </c>
      <c r="D13" s="3" t="s">
        <v>157</v>
      </c>
      <c r="E13" s="3"/>
      <c r="F13" s="16">
        <v>1</v>
      </c>
      <c r="G13" s="54">
        <v>1</v>
      </c>
      <c r="H13" s="55">
        <v>10</v>
      </c>
    </row>
    <row r="14" ht="30" customHeight="1" spans="1:8">
      <c r="A14" s="12"/>
      <c r="B14" s="3" t="s">
        <v>20</v>
      </c>
      <c r="C14" s="3" t="s">
        <v>158</v>
      </c>
      <c r="D14" s="3" t="s">
        <v>159</v>
      </c>
      <c r="E14" s="3"/>
      <c r="F14" s="3" t="s">
        <v>160</v>
      </c>
      <c r="G14" s="55" t="s">
        <v>160</v>
      </c>
      <c r="H14" s="55">
        <v>28</v>
      </c>
    </row>
    <row r="15" ht="48" customHeight="1" spans="1:8">
      <c r="A15" s="12"/>
      <c r="B15" s="3" t="s">
        <v>21</v>
      </c>
      <c r="C15" s="3" t="s">
        <v>111</v>
      </c>
      <c r="D15" s="3" t="s">
        <v>111</v>
      </c>
      <c r="E15" s="3"/>
      <c r="F15" s="3" t="s">
        <v>161</v>
      </c>
      <c r="G15" s="55" t="s">
        <v>161</v>
      </c>
      <c r="H15" s="55">
        <v>10</v>
      </c>
    </row>
    <row r="16" ht="30" customHeight="1" spans="1:8">
      <c r="A16" s="3" t="s">
        <v>132</v>
      </c>
      <c r="B16" s="53">
        <f>SUM(H11:H15)+G9</f>
        <v>89.842</v>
      </c>
      <c r="C16" s="53"/>
      <c r="D16" s="53"/>
      <c r="E16" s="53"/>
      <c r="F16" s="53"/>
      <c r="G16" s="53"/>
      <c r="H16" s="53"/>
    </row>
    <row r="17" ht="180" customHeight="1" spans="1:8">
      <c r="A17" s="3" t="s">
        <v>162</v>
      </c>
      <c r="B17" s="3"/>
      <c r="C17" s="4" t="s">
        <v>163</v>
      </c>
      <c r="D17" s="4"/>
      <c r="E17" s="4"/>
      <c r="F17" s="4"/>
      <c r="G17" s="4"/>
      <c r="H17" s="4"/>
    </row>
    <row r="18" ht="180" customHeight="1" spans="1:8">
      <c r="A18" s="3" t="s">
        <v>164</v>
      </c>
      <c r="B18" s="3"/>
      <c r="C18" s="4" t="s">
        <v>165</v>
      </c>
      <c r="D18" s="4"/>
      <c r="E18" s="4"/>
      <c r="F18" s="4"/>
      <c r="G18" s="4"/>
      <c r="H18" s="4"/>
    </row>
    <row r="19" ht="180" customHeight="1" spans="1:8">
      <c r="A19" s="3" t="s">
        <v>137</v>
      </c>
      <c r="B19" s="3"/>
      <c r="C19" s="3" t="s">
        <v>166</v>
      </c>
      <c r="D19" s="3"/>
      <c r="E19" s="3"/>
      <c r="F19" s="3"/>
      <c r="G19" s="3"/>
      <c r="H19" s="3"/>
    </row>
    <row r="20" ht="134.1" customHeight="1" spans="1:8">
      <c r="A20" s="18" t="s">
        <v>139</v>
      </c>
      <c r="B20" s="19"/>
      <c r="C20" s="19"/>
      <c r="D20" s="19"/>
      <c r="E20" s="19"/>
      <c r="F20" s="19"/>
      <c r="G20" s="19"/>
      <c r="H20" s="19"/>
    </row>
  </sheetData>
  <mergeCells count="32">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B16:H16"/>
    <mergeCell ref="A17:B17"/>
    <mergeCell ref="C17:H17"/>
    <mergeCell ref="A18:B18"/>
    <mergeCell ref="C18:H18"/>
    <mergeCell ref="A19:B19"/>
    <mergeCell ref="C19:H19"/>
    <mergeCell ref="A20:H20"/>
    <mergeCell ref="A10:A15"/>
    <mergeCell ref="B12:B13"/>
    <mergeCell ref="A8:B9"/>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topLeftCell="A3" workbookViewId="0">
      <selection activeCell="P15" sqref="P15"/>
    </sheetView>
  </sheetViews>
  <sheetFormatPr defaultColWidth="9" defaultRowHeight="13.5" outlineLevelCol="7"/>
  <cols>
    <col min="4" max="4" width="9.75" customWidth="1"/>
    <col min="5" max="5" width="9.875" customWidth="1"/>
    <col min="6" max="6" width="11.375" customWidth="1"/>
    <col min="7" max="7" width="11" customWidth="1"/>
    <col min="8" max="8" width="15.375" customWidth="1"/>
  </cols>
  <sheetData>
    <row r="1" ht="42.95" customHeight="1" spans="1:8">
      <c r="A1" s="1" t="s">
        <v>167</v>
      </c>
      <c r="B1" s="1"/>
      <c r="C1" s="1"/>
      <c r="D1" s="1"/>
      <c r="E1" s="1"/>
      <c r="F1" s="1"/>
      <c r="G1" s="1"/>
      <c r="H1" s="1"/>
    </row>
    <row r="2" ht="21" customHeight="1" spans="1:8">
      <c r="A2" s="2" t="s">
        <v>168</v>
      </c>
      <c r="B2" s="2"/>
      <c r="C2" s="2"/>
      <c r="D2" s="2"/>
      <c r="E2" s="2"/>
      <c r="F2" s="2"/>
      <c r="G2" s="2"/>
      <c r="H2" s="2"/>
    </row>
    <row r="3" ht="30" customHeight="1" spans="1:8">
      <c r="A3" s="3" t="s">
        <v>7</v>
      </c>
      <c r="B3" s="3"/>
      <c r="C3" s="3" t="s">
        <v>36</v>
      </c>
      <c r="D3" s="3"/>
      <c r="E3" s="3"/>
      <c r="F3" s="3"/>
      <c r="G3" s="3"/>
      <c r="H3" s="3"/>
    </row>
    <row r="4" ht="30" customHeight="1" spans="1:8">
      <c r="A4" s="3" t="s">
        <v>142</v>
      </c>
      <c r="B4" s="3"/>
      <c r="C4" s="4" t="s">
        <v>33</v>
      </c>
      <c r="D4" s="4"/>
      <c r="E4" s="4"/>
      <c r="F4" s="3" t="s">
        <v>143</v>
      </c>
      <c r="G4" s="3"/>
      <c r="H4" s="3" t="s">
        <v>37</v>
      </c>
    </row>
    <row r="5" ht="30" customHeight="1" spans="1:8">
      <c r="A5" s="3" t="s">
        <v>144</v>
      </c>
      <c r="B5" s="3"/>
      <c r="C5" s="4" t="s">
        <v>169</v>
      </c>
      <c r="D5" s="4"/>
      <c r="E5" s="4"/>
      <c r="F5" s="4"/>
      <c r="G5" s="4"/>
      <c r="H5" s="4"/>
    </row>
    <row r="6" ht="30" customHeight="1" spans="1:8">
      <c r="A6" s="3" t="s">
        <v>146</v>
      </c>
      <c r="B6" s="3"/>
      <c r="C6" s="4" t="s">
        <v>170</v>
      </c>
      <c r="D6" s="4"/>
      <c r="E6" s="4"/>
      <c r="F6" s="4"/>
      <c r="G6" s="4"/>
      <c r="H6" s="4"/>
    </row>
    <row r="7" ht="30" customHeight="1" spans="1:8">
      <c r="A7" s="3" t="s">
        <v>148</v>
      </c>
      <c r="B7" s="3"/>
      <c r="C7" s="4" t="s">
        <v>171</v>
      </c>
      <c r="D7" s="4"/>
      <c r="E7" s="4"/>
      <c r="F7" s="4"/>
      <c r="G7" s="4"/>
      <c r="H7" s="4"/>
    </row>
    <row r="8" ht="30" customHeight="1" spans="1:8">
      <c r="A8" s="5" t="s">
        <v>150</v>
      </c>
      <c r="B8" s="6"/>
      <c r="C8" s="3"/>
      <c r="D8" s="3" t="s">
        <v>80</v>
      </c>
      <c r="E8" s="3" t="s">
        <v>81</v>
      </c>
      <c r="F8" s="3" t="s">
        <v>82</v>
      </c>
      <c r="G8" s="5" t="s">
        <v>151</v>
      </c>
      <c r="H8" s="6"/>
    </row>
    <row r="9" ht="30" customHeight="1" spans="1:8">
      <c r="A9" s="7"/>
      <c r="B9" s="8"/>
      <c r="C9" s="3" t="s">
        <v>152</v>
      </c>
      <c r="D9" s="3">
        <v>16.62</v>
      </c>
      <c r="E9" s="3">
        <v>15.21</v>
      </c>
      <c r="F9" s="52">
        <v>0.9152</v>
      </c>
      <c r="G9" s="53">
        <v>18.304</v>
      </c>
      <c r="H9" s="53"/>
    </row>
    <row r="10" ht="35.1" customHeight="1" spans="1:8">
      <c r="A10" s="11" t="s">
        <v>153</v>
      </c>
      <c r="B10" s="3" t="s">
        <v>89</v>
      </c>
      <c r="C10" s="3" t="s">
        <v>90</v>
      </c>
      <c r="D10" s="3" t="s">
        <v>91</v>
      </c>
      <c r="E10" s="3"/>
      <c r="F10" s="3" t="s">
        <v>92</v>
      </c>
      <c r="G10" s="3" t="s">
        <v>93</v>
      </c>
      <c r="H10" s="3" t="s">
        <v>83</v>
      </c>
    </row>
    <row r="11" ht="45" customHeight="1" spans="1:8">
      <c r="A11" s="12"/>
      <c r="B11" s="3" t="s">
        <v>18</v>
      </c>
      <c r="C11" s="3" t="s">
        <v>95</v>
      </c>
      <c r="D11" s="3" t="s">
        <v>172</v>
      </c>
      <c r="E11" s="3"/>
      <c r="F11" s="98">
        <v>1</v>
      </c>
      <c r="G11" s="98">
        <v>1</v>
      </c>
      <c r="H11" s="3">
        <v>20</v>
      </c>
    </row>
    <row r="12" ht="45" customHeight="1" spans="1:8">
      <c r="A12" s="12"/>
      <c r="B12" s="3" t="s">
        <v>19</v>
      </c>
      <c r="C12" s="95" t="s">
        <v>99</v>
      </c>
      <c r="D12" s="3" t="s">
        <v>173</v>
      </c>
      <c r="E12" s="3"/>
      <c r="F12" s="3">
        <v>3</v>
      </c>
      <c r="G12" s="3">
        <v>3</v>
      </c>
      <c r="H12" s="3">
        <v>8</v>
      </c>
    </row>
    <row r="13" ht="45" customHeight="1" spans="1:8">
      <c r="A13" s="12"/>
      <c r="B13" s="3"/>
      <c r="C13" s="95" t="s">
        <v>104</v>
      </c>
      <c r="D13" s="3" t="s">
        <v>174</v>
      </c>
      <c r="E13" s="3"/>
      <c r="F13" s="3">
        <v>0</v>
      </c>
      <c r="G13" s="3">
        <v>0</v>
      </c>
      <c r="H13" s="3">
        <v>8</v>
      </c>
    </row>
    <row r="14" ht="45" customHeight="1" spans="1:8">
      <c r="A14" s="12"/>
      <c r="B14" s="3"/>
      <c r="C14" s="3" t="s">
        <v>175</v>
      </c>
      <c r="D14" s="3" t="s">
        <v>176</v>
      </c>
      <c r="E14" s="3"/>
      <c r="F14" s="3" t="s">
        <v>177</v>
      </c>
      <c r="G14" s="3" t="s">
        <v>177</v>
      </c>
      <c r="H14" s="3">
        <v>4</v>
      </c>
    </row>
    <row r="15" ht="45" customHeight="1" spans="1:8">
      <c r="A15" s="12"/>
      <c r="B15" s="3" t="s">
        <v>20</v>
      </c>
      <c r="C15" s="3" t="s">
        <v>158</v>
      </c>
      <c r="D15" s="3" t="s">
        <v>178</v>
      </c>
      <c r="E15" s="3"/>
      <c r="F15" s="3" t="s">
        <v>179</v>
      </c>
      <c r="G15" s="3" t="s">
        <v>179</v>
      </c>
      <c r="H15" s="3">
        <v>28</v>
      </c>
    </row>
    <row r="16" ht="45" customHeight="1" spans="1:8">
      <c r="A16" s="12"/>
      <c r="B16" s="3" t="s">
        <v>21</v>
      </c>
      <c r="C16" s="3" t="s">
        <v>180</v>
      </c>
      <c r="D16" s="3" t="s">
        <v>181</v>
      </c>
      <c r="E16" s="3"/>
      <c r="F16" s="3" t="s">
        <v>113</v>
      </c>
      <c r="G16" s="83" t="s">
        <v>113</v>
      </c>
      <c r="H16" s="3">
        <v>10</v>
      </c>
    </row>
    <row r="17" ht="30" customHeight="1" spans="1:8">
      <c r="A17" s="3" t="s">
        <v>132</v>
      </c>
      <c r="B17" s="53">
        <v>96.304</v>
      </c>
      <c r="C17" s="53"/>
      <c r="D17" s="53"/>
      <c r="E17" s="53"/>
      <c r="F17" s="53"/>
      <c r="G17" s="53"/>
      <c r="H17" s="53"/>
    </row>
    <row r="18" ht="180" customHeight="1" spans="1:8">
      <c r="A18" s="3" t="s">
        <v>162</v>
      </c>
      <c r="B18" s="3"/>
      <c r="C18" s="3" t="s">
        <v>182</v>
      </c>
      <c r="D18" s="3"/>
      <c r="E18" s="3"/>
      <c r="F18" s="3"/>
      <c r="G18" s="3"/>
      <c r="H18" s="3"/>
    </row>
    <row r="19" ht="180" customHeight="1" spans="1:8">
      <c r="A19" s="3" t="s">
        <v>164</v>
      </c>
      <c r="B19" s="3"/>
      <c r="C19" s="3" t="s">
        <v>182</v>
      </c>
      <c r="D19" s="3"/>
      <c r="E19" s="3"/>
      <c r="F19" s="3"/>
      <c r="G19" s="3"/>
      <c r="H19" s="3"/>
    </row>
    <row r="20" ht="180" customHeight="1" spans="1:8">
      <c r="A20" s="3" t="s">
        <v>137</v>
      </c>
      <c r="B20" s="3"/>
      <c r="C20" s="3" t="s">
        <v>166</v>
      </c>
      <c r="D20" s="3"/>
      <c r="E20" s="3"/>
      <c r="F20" s="3"/>
      <c r="G20" s="3"/>
      <c r="H20" s="3"/>
    </row>
    <row r="21" ht="134.1" customHeight="1" spans="1:8">
      <c r="A21" s="18" t="s">
        <v>139</v>
      </c>
      <c r="B21" s="19"/>
      <c r="C21" s="19"/>
      <c r="D21" s="19"/>
      <c r="E21" s="19"/>
      <c r="F21" s="19"/>
      <c r="G21" s="19"/>
      <c r="H21" s="19"/>
    </row>
  </sheetData>
  <mergeCells count="33">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B17:H17"/>
    <mergeCell ref="A18:B18"/>
    <mergeCell ref="C18:H18"/>
    <mergeCell ref="A19:B19"/>
    <mergeCell ref="C19:H19"/>
    <mergeCell ref="A20:B20"/>
    <mergeCell ref="C20:H20"/>
    <mergeCell ref="A21:H21"/>
    <mergeCell ref="A10:A16"/>
    <mergeCell ref="B12:B14"/>
    <mergeCell ref="A8:B9"/>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workbookViewId="0">
      <selection activeCell="G13" sqref="G13"/>
    </sheetView>
  </sheetViews>
  <sheetFormatPr defaultColWidth="9" defaultRowHeight="13.5" outlineLevelCol="7"/>
  <cols>
    <col min="1" max="1" width="12.35" customWidth="1"/>
    <col min="2" max="2" width="12.55" customWidth="1"/>
    <col min="3" max="3" width="16.2666666666667" customWidth="1"/>
    <col min="4" max="5" width="13.6833333333333" customWidth="1"/>
    <col min="6" max="7" width="11.225" customWidth="1"/>
    <col min="8" max="8" width="15.0083333333333" customWidth="1"/>
  </cols>
  <sheetData>
    <row r="1" ht="42.95" customHeight="1" spans="1:8">
      <c r="A1" s="1" t="s">
        <v>183</v>
      </c>
      <c r="B1" s="1"/>
      <c r="C1" s="1"/>
      <c r="D1" s="1"/>
      <c r="E1" s="1"/>
      <c r="F1" s="1"/>
      <c r="G1" s="1"/>
      <c r="H1" s="1"/>
    </row>
    <row r="2" ht="21" customHeight="1" spans="1:8">
      <c r="A2" s="2" t="s">
        <v>184</v>
      </c>
      <c r="B2" s="2"/>
      <c r="C2" s="2"/>
      <c r="D2" s="2"/>
      <c r="E2" s="2"/>
      <c r="F2" s="2"/>
      <c r="G2" s="2"/>
      <c r="H2" s="2"/>
    </row>
    <row r="3" ht="35" customHeight="1" spans="1:8">
      <c r="A3" s="3" t="s">
        <v>7</v>
      </c>
      <c r="B3" s="3"/>
      <c r="C3" s="3" t="s">
        <v>185</v>
      </c>
      <c r="D3" s="3"/>
      <c r="E3" s="3"/>
      <c r="F3" s="3"/>
      <c r="G3" s="3"/>
      <c r="H3" s="3"/>
    </row>
    <row r="4" ht="35" customHeight="1" spans="1:8">
      <c r="A4" s="3" t="s">
        <v>142</v>
      </c>
      <c r="B4" s="3"/>
      <c r="C4" s="4" t="s">
        <v>33</v>
      </c>
      <c r="D4" s="4"/>
      <c r="E4" s="4"/>
      <c r="F4" s="3" t="s">
        <v>143</v>
      </c>
      <c r="G4" s="3"/>
      <c r="H4" s="3" t="s">
        <v>33</v>
      </c>
    </row>
    <row r="5" ht="35" customHeight="1" spans="1:8">
      <c r="A5" s="3" t="s">
        <v>144</v>
      </c>
      <c r="B5" s="3"/>
      <c r="C5" s="4" t="s">
        <v>186</v>
      </c>
      <c r="D5" s="4"/>
      <c r="E5" s="4"/>
      <c r="F5" s="4"/>
      <c r="G5" s="4"/>
      <c r="H5" s="4"/>
    </row>
    <row r="6" ht="35" customHeight="1" spans="1:8">
      <c r="A6" s="3" t="s">
        <v>146</v>
      </c>
      <c r="B6" s="3"/>
      <c r="C6" s="4" t="s">
        <v>187</v>
      </c>
      <c r="D6" s="4"/>
      <c r="E6" s="4"/>
      <c r="F6" s="4"/>
      <c r="G6" s="4"/>
      <c r="H6" s="4"/>
    </row>
    <row r="7" ht="35" customHeight="1" spans="1:8">
      <c r="A7" s="3" t="s">
        <v>148</v>
      </c>
      <c r="B7" s="3"/>
      <c r="C7" s="4" t="s">
        <v>188</v>
      </c>
      <c r="D7" s="4"/>
      <c r="E7" s="4"/>
      <c r="F7" s="4"/>
      <c r="G7" s="4"/>
      <c r="H7" s="4"/>
    </row>
    <row r="8" ht="36" customHeight="1" spans="1:8">
      <c r="A8" s="5" t="s">
        <v>150</v>
      </c>
      <c r="B8" s="6"/>
      <c r="C8" s="3"/>
      <c r="D8" s="3" t="s">
        <v>80</v>
      </c>
      <c r="E8" s="3" t="s">
        <v>81</v>
      </c>
      <c r="F8" s="3" t="s">
        <v>82</v>
      </c>
      <c r="G8" s="5" t="s">
        <v>151</v>
      </c>
      <c r="H8" s="6"/>
    </row>
    <row r="9" ht="36" customHeight="1" spans="1:8">
      <c r="A9" s="7"/>
      <c r="B9" s="8"/>
      <c r="C9" s="3" t="s">
        <v>152</v>
      </c>
      <c r="D9" s="9">
        <v>1338.21</v>
      </c>
      <c r="E9" s="9">
        <v>793.43</v>
      </c>
      <c r="F9" s="10">
        <f>E9/D9</f>
        <v>0.592903953789017</v>
      </c>
      <c r="G9" s="9">
        <f>F9*20</f>
        <v>11.8580790757803</v>
      </c>
      <c r="H9" s="9"/>
    </row>
    <row r="10" ht="38" customHeight="1" spans="1:8">
      <c r="A10" s="11" t="s">
        <v>153</v>
      </c>
      <c r="B10" s="3" t="s">
        <v>89</v>
      </c>
      <c r="C10" s="3" t="s">
        <v>90</v>
      </c>
      <c r="D10" s="3" t="s">
        <v>91</v>
      </c>
      <c r="E10" s="3"/>
      <c r="F10" s="3" t="s">
        <v>92</v>
      </c>
      <c r="G10" s="3" t="s">
        <v>93</v>
      </c>
      <c r="H10" s="3" t="s">
        <v>83</v>
      </c>
    </row>
    <row r="11" ht="38" customHeight="1" spans="1:8">
      <c r="A11" s="12"/>
      <c r="B11" s="3" t="s">
        <v>189</v>
      </c>
      <c r="C11" s="3" t="s">
        <v>95</v>
      </c>
      <c r="D11" s="13" t="s">
        <v>190</v>
      </c>
      <c r="E11" s="14"/>
      <c r="F11" s="3" t="s">
        <v>97</v>
      </c>
      <c r="G11" s="3" t="s">
        <v>97</v>
      </c>
      <c r="H11" s="3">
        <v>20</v>
      </c>
    </row>
    <row r="12" ht="22" customHeight="1" spans="1:8">
      <c r="A12" s="12"/>
      <c r="B12" s="3" t="s">
        <v>19</v>
      </c>
      <c r="C12" s="3" t="s">
        <v>99</v>
      </c>
      <c r="D12" s="3" t="s">
        <v>191</v>
      </c>
      <c r="E12" s="3"/>
      <c r="F12" s="3">
        <v>1975</v>
      </c>
      <c r="G12" s="3">
        <v>1975</v>
      </c>
      <c r="H12" s="3">
        <v>10</v>
      </c>
    </row>
    <row r="13" ht="22" customHeight="1" spans="1:8">
      <c r="A13" s="12"/>
      <c r="B13" s="3"/>
      <c r="C13" s="3" t="s">
        <v>104</v>
      </c>
      <c r="D13" s="3" t="s">
        <v>192</v>
      </c>
      <c r="E13" s="3"/>
      <c r="F13" s="15" t="s">
        <v>193</v>
      </c>
      <c r="G13" s="83" t="s">
        <v>193</v>
      </c>
      <c r="H13" s="3">
        <v>10</v>
      </c>
    </row>
    <row r="14" ht="41" customHeight="1" spans="1:8">
      <c r="A14" s="12"/>
      <c r="B14" s="11" t="s">
        <v>20</v>
      </c>
      <c r="C14" s="3" t="s">
        <v>194</v>
      </c>
      <c r="D14" s="3" t="s">
        <v>195</v>
      </c>
      <c r="E14" s="3"/>
      <c r="F14" s="3" t="s">
        <v>196</v>
      </c>
      <c r="G14" s="3" t="s">
        <v>196</v>
      </c>
      <c r="H14" s="3">
        <v>30</v>
      </c>
    </row>
    <row r="15" ht="44" customHeight="1" spans="1:8">
      <c r="A15" s="12"/>
      <c r="B15" s="3" t="s">
        <v>21</v>
      </c>
      <c r="C15" s="3" t="s">
        <v>197</v>
      </c>
      <c r="D15" s="3" t="s">
        <v>198</v>
      </c>
      <c r="E15" s="3"/>
      <c r="F15" s="20" t="s">
        <v>113</v>
      </c>
      <c r="G15" s="21">
        <v>0.95</v>
      </c>
      <c r="H15" s="3">
        <v>10</v>
      </c>
    </row>
    <row r="16" ht="30" customHeight="1" spans="1:8">
      <c r="A16" s="3" t="s">
        <v>132</v>
      </c>
      <c r="B16" s="9">
        <f>SUM(H12:H15)+G9+H11</f>
        <v>91.8580790757803</v>
      </c>
      <c r="C16" s="9"/>
      <c r="D16" s="9"/>
      <c r="E16" s="9"/>
      <c r="F16" s="9"/>
      <c r="G16" s="9"/>
      <c r="H16" s="9"/>
    </row>
    <row r="17" ht="68" customHeight="1" spans="1:8">
      <c r="A17" s="3" t="s">
        <v>162</v>
      </c>
      <c r="B17" s="3"/>
      <c r="C17" s="4" t="s">
        <v>134</v>
      </c>
      <c r="D17" s="4"/>
      <c r="E17" s="4"/>
      <c r="F17" s="4"/>
      <c r="G17" s="4"/>
      <c r="H17" s="4"/>
    </row>
    <row r="18" ht="68" customHeight="1" spans="1:8">
      <c r="A18" s="3" t="s">
        <v>164</v>
      </c>
      <c r="B18" s="3"/>
      <c r="C18" s="4" t="s">
        <v>199</v>
      </c>
      <c r="D18" s="4"/>
      <c r="E18" s="4"/>
      <c r="F18" s="4"/>
      <c r="G18" s="4"/>
      <c r="H18" s="4"/>
    </row>
    <row r="19" ht="68" customHeight="1" spans="1:8">
      <c r="A19" s="3" t="s">
        <v>137</v>
      </c>
      <c r="B19" s="3"/>
      <c r="C19" s="3" t="s">
        <v>166</v>
      </c>
      <c r="D19" s="3"/>
      <c r="E19" s="3"/>
      <c r="F19" s="3"/>
      <c r="G19" s="3"/>
      <c r="H19" s="3"/>
    </row>
    <row r="20" ht="113" customHeight="1" spans="1:8">
      <c r="A20" s="18" t="s">
        <v>139</v>
      </c>
      <c r="B20" s="19"/>
      <c r="C20" s="19"/>
      <c r="D20" s="19"/>
      <c r="E20" s="19"/>
      <c r="F20" s="19"/>
      <c r="G20" s="19"/>
      <c r="H20" s="19"/>
    </row>
  </sheetData>
  <mergeCells count="32">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B16:H16"/>
    <mergeCell ref="A17:B17"/>
    <mergeCell ref="C17:H17"/>
    <mergeCell ref="A18:B18"/>
    <mergeCell ref="C18:H18"/>
    <mergeCell ref="A19:B19"/>
    <mergeCell ref="C19:H19"/>
    <mergeCell ref="A20:H20"/>
    <mergeCell ref="A10:A15"/>
    <mergeCell ref="B12:B13"/>
    <mergeCell ref="A8:B9"/>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workbookViewId="0">
      <selection activeCell="J14" sqref="J14"/>
    </sheetView>
  </sheetViews>
  <sheetFormatPr defaultColWidth="9" defaultRowHeight="13.5" outlineLevelCol="7"/>
  <cols>
    <col min="1" max="1" width="12.35" customWidth="1"/>
    <col min="2" max="2" width="12.55" customWidth="1"/>
    <col min="3" max="3" width="16.2666666666667" customWidth="1"/>
    <col min="4" max="5" width="13.6833333333333" customWidth="1"/>
    <col min="6" max="7" width="11.225" customWidth="1"/>
    <col min="8" max="8" width="15.0083333333333" customWidth="1"/>
  </cols>
  <sheetData>
    <row r="1" ht="42.95" customHeight="1" spans="1:8">
      <c r="A1" s="1" t="s">
        <v>200</v>
      </c>
      <c r="B1" s="1"/>
      <c r="C1" s="1"/>
      <c r="D1" s="1"/>
      <c r="E1" s="1"/>
      <c r="F1" s="1"/>
      <c r="G1" s="1"/>
      <c r="H1" s="1"/>
    </row>
    <row r="2" ht="21" customHeight="1" spans="1:8">
      <c r="A2" s="2" t="s">
        <v>184</v>
      </c>
      <c r="B2" s="2"/>
      <c r="C2" s="2"/>
      <c r="D2" s="2"/>
      <c r="E2" s="2"/>
      <c r="F2" s="2"/>
      <c r="G2" s="2"/>
      <c r="H2" s="2"/>
    </row>
    <row r="3" ht="35" customHeight="1" spans="1:8">
      <c r="A3" s="3" t="s">
        <v>7</v>
      </c>
      <c r="B3" s="3"/>
      <c r="C3" s="3" t="s">
        <v>40</v>
      </c>
      <c r="D3" s="3"/>
      <c r="E3" s="3"/>
      <c r="F3" s="3"/>
      <c r="G3" s="3"/>
      <c r="H3" s="3"/>
    </row>
    <row r="4" ht="35" customHeight="1" spans="1:8">
      <c r="A4" s="3" t="s">
        <v>142</v>
      </c>
      <c r="B4" s="3"/>
      <c r="C4" s="4" t="s">
        <v>33</v>
      </c>
      <c r="D4" s="4"/>
      <c r="E4" s="4"/>
      <c r="F4" s="3" t="s">
        <v>143</v>
      </c>
      <c r="G4" s="3"/>
      <c r="H4" s="3" t="s">
        <v>33</v>
      </c>
    </row>
    <row r="5" ht="35" customHeight="1" spans="1:8">
      <c r="A5" s="3" t="s">
        <v>144</v>
      </c>
      <c r="B5" s="3"/>
      <c r="C5" s="4" t="s">
        <v>186</v>
      </c>
      <c r="D5" s="4"/>
      <c r="E5" s="4"/>
      <c r="F5" s="4"/>
      <c r="G5" s="4"/>
      <c r="H5" s="4"/>
    </row>
    <row r="6" ht="35" customHeight="1" spans="1:8">
      <c r="A6" s="3" t="s">
        <v>146</v>
      </c>
      <c r="B6" s="3"/>
      <c r="C6" s="4" t="s">
        <v>187</v>
      </c>
      <c r="D6" s="4"/>
      <c r="E6" s="4"/>
      <c r="F6" s="4"/>
      <c r="G6" s="4"/>
      <c r="H6" s="4"/>
    </row>
    <row r="7" ht="35" customHeight="1" spans="1:8">
      <c r="A7" s="3" t="s">
        <v>148</v>
      </c>
      <c r="B7" s="3"/>
      <c r="C7" s="4" t="s">
        <v>188</v>
      </c>
      <c r="D7" s="4"/>
      <c r="E7" s="4"/>
      <c r="F7" s="4"/>
      <c r="G7" s="4"/>
      <c r="H7" s="4"/>
    </row>
    <row r="8" ht="36" customHeight="1" spans="1:8">
      <c r="A8" s="5" t="s">
        <v>150</v>
      </c>
      <c r="B8" s="6"/>
      <c r="C8" s="3"/>
      <c r="D8" s="3" t="s">
        <v>80</v>
      </c>
      <c r="E8" s="3" t="s">
        <v>81</v>
      </c>
      <c r="F8" s="3" t="s">
        <v>82</v>
      </c>
      <c r="G8" s="5" t="s">
        <v>151</v>
      </c>
      <c r="H8" s="6"/>
    </row>
    <row r="9" ht="36" customHeight="1" spans="1:8">
      <c r="A9" s="7"/>
      <c r="B9" s="8"/>
      <c r="C9" s="3" t="s">
        <v>152</v>
      </c>
      <c r="D9" s="9">
        <v>2899</v>
      </c>
      <c r="E9" s="3">
        <v>2110.27</v>
      </c>
      <c r="F9" s="10">
        <f>E9/D9</f>
        <v>0.727930320800276</v>
      </c>
      <c r="G9" s="9">
        <f>F9*20</f>
        <v>14.5586064160055</v>
      </c>
      <c r="H9" s="9"/>
    </row>
    <row r="10" ht="38" customHeight="1" spans="1:8">
      <c r="A10" s="11" t="s">
        <v>153</v>
      </c>
      <c r="B10" s="3" t="s">
        <v>89</v>
      </c>
      <c r="C10" s="3" t="s">
        <v>90</v>
      </c>
      <c r="D10" s="3" t="s">
        <v>91</v>
      </c>
      <c r="E10" s="3"/>
      <c r="F10" s="3" t="s">
        <v>92</v>
      </c>
      <c r="G10" s="3" t="s">
        <v>93</v>
      </c>
      <c r="H10" s="3" t="s">
        <v>83</v>
      </c>
    </row>
    <row r="11" ht="38" customHeight="1" spans="1:8">
      <c r="A11" s="12"/>
      <c r="B11" s="3" t="s">
        <v>201</v>
      </c>
      <c r="C11" s="3" t="s">
        <v>95</v>
      </c>
      <c r="D11" s="13" t="s">
        <v>190</v>
      </c>
      <c r="E11" s="14"/>
      <c r="F11" s="3" t="s">
        <v>97</v>
      </c>
      <c r="G11" s="3" t="s">
        <v>97</v>
      </c>
      <c r="H11" s="3">
        <v>20</v>
      </c>
    </row>
    <row r="12" ht="36" customHeight="1" spans="1:8">
      <c r="A12" s="12"/>
      <c r="B12" s="3" t="s">
        <v>19</v>
      </c>
      <c r="C12" s="3" t="s">
        <v>99</v>
      </c>
      <c r="D12" s="3" t="s">
        <v>202</v>
      </c>
      <c r="E12" s="3"/>
      <c r="F12" s="3">
        <v>446</v>
      </c>
      <c r="G12" s="3">
        <v>446</v>
      </c>
      <c r="H12" s="3">
        <v>10</v>
      </c>
    </row>
    <row r="13" ht="36" customHeight="1" spans="1:8">
      <c r="A13" s="12"/>
      <c r="B13" s="3"/>
      <c r="C13" s="3" t="s">
        <v>104</v>
      </c>
      <c r="D13" s="3" t="s">
        <v>203</v>
      </c>
      <c r="E13" s="3"/>
      <c r="F13" s="16">
        <v>1</v>
      </c>
      <c r="G13" s="16">
        <v>1</v>
      </c>
      <c r="H13" s="3">
        <v>10</v>
      </c>
    </row>
    <row r="14" ht="53" customHeight="1" spans="1:8">
      <c r="A14" s="12"/>
      <c r="B14" s="3" t="s">
        <v>20</v>
      </c>
      <c r="C14" s="3" t="s">
        <v>194</v>
      </c>
      <c r="D14" s="3" t="s">
        <v>204</v>
      </c>
      <c r="E14" s="3"/>
      <c r="F14" s="3" t="s">
        <v>205</v>
      </c>
      <c r="G14" s="3" t="s">
        <v>205</v>
      </c>
      <c r="H14" s="3">
        <v>27</v>
      </c>
    </row>
    <row r="15" ht="51" customHeight="1" spans="1:8">
      <c r="A15" s="12"/>
      <c r="B15" s="3" t="s">
        <v>21</v>
      </c>
      <c r="C15" s="3" t="s">
        <v>197</v>
      </c>
      <c r="D15" s="3" t="s">
        <v>206</v>
      </c>
      <c r="E15" s="3"/>
      <c r="F15" s="3" t="s">
        <v>113</v>
      </c>
      <c r="G15" s="16">
        <v>0.95</v>
      </c>
      <c r="H15" s="3">
        <v>10</v>
      </c>
    </row>
    <row r="16" ht="30" customHeight="1" spans="1:8">
      <c r="A16" s="3" t="s">
        <v>132</v>
      </c>
      <c r="B16" s="9">
        <f>G9+H12+H13+H14+H15+H11</f>
        <v>91.5586064160055</v>
      </c>
      <c r="C16" s="9"/>
      <c r="D16" s="9"/>
      <c r="E16" s="9"/>
      <c r="F16" s="9"/>
      <c r="G16" s="9"/>
      <c r="H16" s="9"/>
    </row>
    <row r="17" ht="68" customHeight="1" spans="1:8">
      <c r="A17" s="3" t="s">
        <v>162</v>
      </c>
      <c r="B17" s="3"/>
      <c r="C17" s="4" t="s">
        <v>134</v>
      </c>
      <c r="D17" s="4"/>
      <c r="E17" s="4"/>
      <c r="F17" s="4"/>
      <c r="G17" s="4"/>
      <c r="H17" s="4"/>
    </row>
    <row r="18" ht="68" customHeight="1" spans="1:8">
      <c r="A18" s="3" t="s">
        <v>164</v>
      </c>
      <c r="B18" s="3"/>
      <c r="C18" s="4" t="s">
        <v>199</v>
      </c>
      <c r="D18" s="4"/>
      <c r="E18" s="4"/>
      <c r="F18" s="4"/>
      <c r="G18" s="4"/>
      <c r="H18" s="4"/>
    </row>
    <row r="19" ht="68" customHeight="1" spans="1:8">
      <c r="A19" s="3" t="s">
        <v>137</v>
      </c>
      <c r="B19" s="3"/>
      <c r="C19" s="3" t="s">
        <v>166</v>
      </c>
      <c r="D19" s="3"/>
      <c r="E19" s="3"/>
      <c r="F19" s="3"/>
      <c r="G19" s="3"/>
      <c r="H19" s="3"/>
    </row>
    <row r="20" ht="112" customHeight="1" spans="1:8">
      <c r="A20" s="18" t="s">
        <v>139</v>
      </c>
      <c r="B20" s="19"/>
      <c r="C20" s="19"/>
      <c r="D20" s="19"/>
      <c r="E20" s="19"/>
      <c r="F20" s="19"/>
      <c r="G20" s="19"/>
      <c r="H20" s="19"/>
    </row>
  </sheetData>
  <mergeCells count="32">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B16:H16"/>
    <mergeCell ref="A17:B17"/>
    <mergeCell ref="C17:H17"/>
    <mergeCell ref="A18:B18"/>
    <mergeCell ref="C18:H18"/>
    <mergeCell ref="A19:B19"/>
    <mergeCell ref="C19:H19"/>
    <mergeCell ref="A20:H20"/>
    <mergeCell ref="A10:A15"/>
    <mergeCell ref="B12:B13"/>
    <mergeCell ref="A8:B9"/>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M17" sqref="M17"/>
    </sheetView>
  </sheetViews>
  <sheetFormatPr defaultColWidth="9" defaultRowHeight="13.5"/>
  <cols>
    <col min="4" max="4" width="9.75" customWidth="1"/>
    <col min="5" max="5" width="9.88333333333333" customWidth="1"/>
    <col min="6" max="6" width="11.3833333333333" style="104" customWidth="1"/>
    <col min="7" max="7" width="11" customWidth="1"/>
    <col min="8" max="8" width="15.3833333333333" customWidth="1"/>
  </cols>
  <sheetData>
    <row r="1" ht="42.95" customHeight="1" spans="1:8">
      <c r="A1" s="1" t="s">
        <v>207</v>
      </c>
      <c r="B1" s="1"/>
      <c r="C1" s="1"/>
      <c r="D1" s="1"/>
      <c r="E1" s="1"/>
      <c r="F1" s="1"/>
      <c r="G1" s="1"/>
      <c r="H1" s="1"/>
    </row>
    <row r="2" ht="21" customHeight="1" spans="1:8">
      <c r="A2" s="2" t="s">
        <v>208</v>
      </c>
      <c r="B2" s="2"/>
      <c r="C2" s="2"/>
      <c r="D2" s="2"/>
      <c r="E2" s="2"/>
      <c r="F2" s="105"/>
      <c r="G2" s="2"/>
      <c r="H2" s="2"/>
    </row>
    <row r="3" ht="30" customHeight="1" spans="1:8">
      <c r="A3" s="3" t="s">
        <v>7</v>
      </c>
      <c r="B3" s="3"/>
      <c r="C3" s="3" t="s">
        <v>41</v>
      </c>
      <c r="D3" s="3"/>
      <c r="E3" s="3"/>
      <c r="F3" s="3"/>
      <c r="G3" s="3"/>
      <c r="H3" s="3"/>
    </row>
    <row r="4" ht="30" customHeight="1" spans="1:8">
      <c r="A4" s="3" t="s">
        <v>142</v>
      </c>
      <c r="B4" s="3"/>
      <c r="C4" s="4" t="s">
        <v>33</v>
      </c>
      <c r="D4" s="4"/>
      <c r="E4" s="4"/>
      <c r="F4" s="3" t="s">
        <v>143</v>
      </c>
      <c r="G4" s="3"/>
      <c r="H4" s="3" t="s">
        <v>209</v>
      </c>
    </row>
    <row r="5" ht="30" customHeight="1" spans="1:8">
      <c r="A5" s="3" t="s">
        <v>144</v>
      </c>
      <c r="B5" s="3"/>
      <c r="C5" s="4" t="s">
        <v>169</v>
      </c>
      <c r="D5" s="4"/>
      <c r="E5" s="4"/>
      <c r="F5" s="3"/>
      <c r="G5" s="4"/>
      <c r="H5" s="4"/>
    </row>
    <row r="6" ht="30" customHeight="1" spans="1:8">
      <c r="A6" s="3" t="s">
        <v>146</v>
      </c>
      <c r="B6" s="3"/>
      <c r="C6" s="4" t="s">
        <v>210</v>
      </c>
      <c r="D6" s="4"/>
      <c r="E6" s="4"/>
      <c r="F6" s="3"/>
      <c r="G6" s="4"/>
      <c r="H6" s="4"/>
    </row>
    <row r="7" ht="30" customHeight="1" spans="1:8">
      <c r="A7" s="3" t="s">
        <v>148</v>
      </c>
      <c r="B7" s="3"/>
      <c r="C7" s="4" t="s">
        <v>211</v>
      </c>
      <c r="D7" s="4"/>
      <c r="E7" s="4"/>
      <c r="F7" s="3"/>
      <c r="G7" s="4"/>
      <c r="H7" s="4"/>
    </row>
    <row r="8" ht="30" customHeight="1" spans="1:8">
      <c r="A8" s="5" t="s">
        <v>150</v>
      </c>
      <c r="B8" s="6"/>
      <c r="C8" s="3"/>
      <c r="D8" s="3" t="s">
        <v>80</v>
      </c>
      <c r="E8" s="3" t="s">
        <v>81</v>
      </c>
      <c r="F8" s="3" t="s">
        <v>82</v>
      </c>
      <c r="G8" s="5" t="s">
        <v>151</v>
      </c>
      <c r="H8" s="6"/>
    </row>
    <row r="9" ht="30" customHeight="1" spans="1:8">
      <c r="A9" s="7"/>
      <c r="B9" s="8"/>
      <c r="C9" s="3" t="s">
        <v>152</v>
      </c>
      <c r="D9" s="3">
        <v>600</v>
      </c>
      <c r="E9" s="3">
        <v>173.46</v>
      </c>
      <c r="F9" s="91">
        <f>E9/D9</f>
        <v>0.2891</v>
      </c>
      <c r="G9" s="53">
        <f>F9*20</f>
        <v>5.782</v>
      </c>
      <c r="H9" s="53"/>
    </row>
    <row r="10" ht="30" customHeight="1" spans="1:8">
      <c r="A10" s="11" t="s">
        <v>153</v>
      </c>
      <c r="B10" s="3" t="s">
        <v>89</v>
      </c>
      <c r="C10" s="3" t="s">
        <v>90</v>
      </c>
      <c r="D10" s="3" t="s">
        <v>91</v>
      </c>
      <c r="E10" s="3"/>
      <c r="F10" s="3" t="s">
        <v>92</v>
      </c>
      <c r="G10" s="3" t="s">
        <v>93</v>
      </c>
      <c r="H10" s="3" t="s">
        <v>83</v>
      </c>
    </row>
    <row r="11" ht="30" customHeight="1" spans="1:8">
      <c r="A11" s="12"/>
      <c r="B11" s="11" t="s">
        <v>18</v>
      </c>
      <c r="C11" s="3" t="s">
        <v>95</v>
      </c>
      <c r="D11" s="94" t="s">
        <v>172</v>
      </c>
      <c r="E11" s="106"/>
      <c r="F11" s="16">
        <v>1</v>
      </c>
      <c r="G11" s="16">
        <v>1</v>
      </c>
      <c r="H11" s="3">
        <v>20</v>
      </c>
    </row>
    <row r="12" ht="30" customHeight="1" spans="1:10">
      <c r="A12" s="12"/>
      <c r="B12" s="3" t="s">
        <v>19</v>
      </c>
      <c r="C12" s="3" t="s">
        <v>99</v>
      </c>
      <c r="D12" s="3" t="s">
        <v>212</v>
      </c>
      <c r="E12" s="3"/>
      <c r="F12" s="107" t="s">
        <v>213</v>
      </c>
      <c r="G12" s="3">
        <v>6848</v>
      </c>
      <c r="H12" s="3">
        <v>10</v>
      </c>
      <c r="J12" t="s">
        <v>214</v>
      </c>
    </row>
    <row r="13" ht="30" customHeight="1" spans="1:8">
      <c r="A13" s="12"/>
      <c r="B13" s="3"/>
      <c r="C13" s="3" t="s">
        <v>104</v>
      </c>
      <c r="D13" s="3" t="s">
        <v>215</v>
      </c>
      <c r="E13" s="3"/>
      <c r="F13" s="107" t="s">
        <v>216</v>
      </c>
      <c r="G13" s="107" t="s">
        <v>216</v>
      </c>
      <c r="H13" s="3">
        <v>5</v>
      </c>
    </row>
    <row r="14" ht="30" customHeight="1" spans="1:8">
      <c r="A14" s="12"/>
      <c r="B14" s="3"/>
      <c r="C14" s="3" t="s">
        <v>175</v>
      </c>
      <c r="D14" s="3" t="s">
        <v>217</v>
      </c>
      <c r="E14" s="3"/>
      <c r="F14" s="107" t="s">
        <v>218</v>
      </c>
      <c r="G14" s="107" t="s">
        <v>218</v>
      </c>
      <c r="H14" s="3">
        <v>5</v>
      </c>
    </row>
    <row r="15" ht="30" customHeight="1" spans="1:8">
      <c r="A15" s="12"/>
      <c r="B15" s="3" t="s">
        <v>20</v>
      </c>
      <c r="C15" s="3" t="s">
        <v>108</v>
      </c>
      <c r="D15" s="3" t="s">
        <v>219</v>
      </c>
      <c r="E15" s="3"/>
      <c r="F15" s="3" t="s">
        <v>220</v>
      </c>
      <c r="G15" s="3" t="s">
        <v>220</v>
      </c>
      <c r="H15" s="3">
        <v>30</v>
      </c>
    </row>
    <row r="16" ht="48" customHeight="1" spans="1:8">
      <c r="A16" s="12"/>
      <c r="B16" s="3" t="s">
        <v>21</v>
      </c>
      <c r="C16" s="108" t="s">
        <v>111</v>
      </c>
      <c r="D16" s="3" t="s">
        <v>221</v>
      </c>
      <c r="E16" s="3"/>
      <c r="F16" s="3" t="s">
        <v>113</v>
      </c>
      <c r="G16" s="3" t="s">
        <v>113</v>
      </c>
      <c r="H16" s="3">
        <v>10</v>
      </c>
    </row>
    <row r="17" ht="30" customHeight="1" spans="1:8">
      <c r="A17" s="3" t="s">
        <v>132</v>
      </c>
      <c r="B17" s="3">
        <v>85.78</v>
      </c>
      <c r="C17" s="3"/>
      <c r="D17" s="3"/>
      <c r="E17" s="3"/>
      <c r="F17" s="3"/>
      <c r="G17" s="3"/>
      <c r="H17" s="3"/>
    </row>
    <row r="18" ht="180" customHeight="1" spans="1:8">
      <c r="A18" s="3" t="s">
        <v>162</v>
      </c>
      <c r="B18" s="3"/>
      <c r="C18" s="4" t="s">
        <v>39</v>
      </c>
      <c r="D18" s="4"/>
      <c r="E18" s="4"/>
      <c r="F18" s="3"/>
      <c r="G18" s="4"/>
      <c r="H18" s="4"/>
    </row>
    <row r="19" ht="180" customHeight="1" spans="1:8">
      <c r="A19" s="3" t="s">
        <v>164</v>
      </c>
      <c r="B19" s="3"/>
      <c r="C19" s="4" t="s">
        <v>222</v>
      </c>
      <c r="D19" s="4"/>
      <c r="E19" s="4"/>
      <c r="F19" s="3"/>
      <c r="G19" s="4"/>
      <c r="H19" s="4"/>
    </row>
    <row r="20" ht="180" customHeight="1" spans="1:8">
      <c r="A20" s="3" t="s">
        <v>137</v>
      </c>
      <c r="B20" s="3"/>
      <c r="C20" s="3" t="s">
        <v>166</v>
      </c>
      <c r="D20" s="3"/>
      <c r="E20" s="3"/>
      <c r="F20" s="3"/>
      <c r="G20" s="3"/>
      <c r="H20" s="3"/>
    </row>
    <row r="21" ht="134.1" customHeight="1" spans="1:8">
      <c r="A21" s="18" t="s">
        <v>139</v>
      </c>
      <c r="B21" s="19"/>
      <c r="C21" s="19"/>
      <c r="D21" s="19"/>
      <c r="E21" s="19"/>
      <c r="F21" s="109"/>
      <c r="G21" s="19"/>
      <c r="H21" s="19"/>
    </row>
    <row r="25" spans="11:11">
      <c r="K25" t="s">
        <v>223</v>
      </c>
    </row>
  </sheetData>
  <mergeCells count="33">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B17:H17"/>
    <mergeCell ref="A18:B18"/>
    <mergeCell ref="C18:H18"/>
    <mergeCell ref="A19:B19"/>
    <mergeCell ref="C19:H19"/>
    <mergeCell ref="A20:B20"/>
    <mergeCell ref="C20:H20"/>
    <mergeCell ref="A21:H21"/>
    <mergeCell ref="A10:A16"/>
    <mergeCell ref="B12:B14"/>
    <mergeCell ref="A8:B9"/>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A1" sqref="$A1:$XFD1048576"/>
    </sheetView>
  </sheetViews>
  <sheetFormatPr defaultColWidth="9" defaultRowHeight="13.5" outlineLevelCol="7"/>
  <cols>
    <col min="4" max="4" width="9.75" customWidth="1"/>
    <col min="5" max="5" width="9.875" customWidth="1"/>
    <col min="6" max="6" width="11.375" customWidth="1"/>
    <col min="7" max="7" width="11" customWidth="1"/>
    <col min="8" max="8" width="15.375" customWidth="1"/>
  </cols>
  <sheetData>
    <row r="1" ht="42.95" customHeight="1" spans="1:8">
      <c r="A1" s="1" t="s">
        <v>224</v>
      </c>
      <c r="B1" s="1"/>
      <c r="C1" s="1"/>
      <c r="D1" s="1"/>
      <c r="E1" s="1"/>
      <c r="F1" s="1"/>
      <c r="G1" s="1"/>
      <c r="H1" s="1"/>
    </row>
    <row r="2" ht="21" customHeight="1" spans="1:8">
      <c r="A2" s="2" t="s">
        <v>225</v>
      </c>
      <c r="B2" s="2"/>
      <c r="C2" s="2"/>
      <c r="D2" s="2"/>
      <c r="E2" s="2"/>
      <c r="F2" s="2"/>
      <c r="G2" s="2"/>
      <c r="H2" s="2"/>
    </row>
    <row r="3" ht="30" customHeight="1" spans="1:8">
      <c r="A3" s="3" t="s">
        <v>7</v>
      </c>
      <c r="B3" s="3"/>
      <c r="C3" s="3" t="s">
        <v>43</v>
      </c>
      <c r="D3" s="3"/>
      <c r="E3" s="3"/>
      <c r="F3" s="3"/>
      <c r="G3" s="3"/>
      <c r="H3" s="3"/>
    </row>
    <row r="4" ht="30" customHeight="1" spans="1:8">
      <c r="A4" s="3" t="s">
        <v>142</v>
      </c>
      <c r="B4" s="3"/>
      <c r="C4" s="4" t="s">
        <v>33</v>
      </c>
      <c r="D4" s="4"/>
      <c r="E4" s="4"/>
      <c r="F4" s="3" t="s">
        <v>143</v>
      </c>
      <c r="G4" s="3"/>
      <c r="H4" s="3" t="s">
        <v>44</v>
      </c>
    </row>
    <row r="5" ht="30" customHeight="1" spans="1:8">
      <c r="A5" s="3" t="s">
        <v>144</v>
      </c>
      <c r="B5" s="3"/>
      <c r="C5" s="4" t="s">
        <v>226</v>
      </c>
      <c r="D5" s="4"/>
      <c r="E5" s="4"/>
      <c r="F5" s="4"/>
      <c r="G5" s="4"/>
      <c r="H5" s="4"/>
    </row>
    <row r="6" ht="30" customHeight="1" spans="1:8">
      <c r="A6" s="3" t="s">
        <v>146</v>
      </c>
      <c r="B6" s="3"/>
      <c r="C6" s="4" t="s">
        <v>227</v>
      </c>
      <c r="D6" s="4"/>
      <c r="E6" s="4"/>
      <c r="F6" s="4"/>
      <c r="G6" s="4"/>
      <c r="H6" s="4"/>
    </row>
    <row r="7" ht="30" customHeight="1" spans="1:8">
      <c r="A7" s="3" t="s">
        <v>148</v>
      </c>
      <c r="B7" s="3"/>
      <c r="C7" s="4" t="s">
        <v>228</v>
      </c>
      <c r="D7" s="4"/>
      <c r="E7" s="4"/>
      <c r="F7" s="4"/>
      <c r="G7" s="4"/>
      <c r="H7" s="4"/>
    </row>
    <row r="8" ht="30" customHeight="1" spans="1:8">
      <c r="A8" s="5" t="s">
        <v>150</v>
      </c>
      <c r="B8" s="6"/>
      <c r="C8" s="3"/>
      <c r="D8" s="3" t="s">
        <v>80</v>
      </c>
      <c r="E8" s="3" t="s">
        <v>81</v>
      </c>
      <c r="F8" s="3" t="s">
        <v>82</v>
      </c>
      <c r="G8" s="5" t="s">
        <v>151</v>
      </c>
      <c r="H8" s="6"/>
    </row>
    <row r="9" ht="30" customHeight="1" spans="1:8">
      <c r="A9" s="7"/>
      <c r="B9" s="8"/>
      <c r="C9" s="3" t="s">
        <v>152</v>
      </c>
      <c r="D9" s="3">
        <v>218.3</v>
      </c>
      <c r="E9" s="3">
        <v>155.95</v>
      </c>
      <c r="F9" s="52">
        <v>0.7144</v>
      </c>
      <c r="G9" s="3">
        <v>14.29</v>
      </c>
      <c r="H9" s="3"/>
    </row>
    <row r="10" ht="30" customHeight="1" spans="1:8">
      <c r="A10" s="11" t="s">
        <v>153</v>
      </c>
      <c r="B10" s="3" t="s">
        <v>89</v>
      </c>
      <c r="C10" s="3" t="s">
        <v>90</v>
      </c>
      <c r="D10" s="3" t="s">
        <v>91</v>
      </c>
      <c r="E10" s="3"/>
      <c r="F10" s="3" t="s">
        <v>92</v>
      </c>
      <c r="G10" s="3" t="s">
        <v>93</v>
      </c>
      <c r="H10" s="3" t="s">
        <v>83</v>
      </c>
    </row>
    <row r="11" ht="30" customHeight="1" spans="1:8">
      <c r="A11" s="12"/>
      <c r="B11" s="3" t="s">
        <v>18</v>
      </c>
      <c r="C11" s="100" t="s">
        <v>95</v>
      </c>
      <c r="D11" s="101" t="s">
        <v>172</v>
      </c>
      <c r="E11" s="102"/>
      <c r="F11" s="103">
        <v>1</v>
      </c>
      <c r="G11" s="103">
        <v>1</v>
      </c>
      <c r="H11" s="3">
        <v>20</v>
      </c>
    </row>
    <row r="12" ht="30" customHeight="1" spans="1:8">
      <c r="A12" s="12"/>
      <c r="B12" s="11" t="s">
        <v>19</v>
      </c>
      <c r="C12" s="3" t="s">
        <v>99</v>
      </c>
      <c r="D12" s="13" t="s">
        <v>229</v>
      </c>
      <c r="E12" s="14"/>
      <c r="F12" s="3">
        <v>18</v>
      </c>
      <c r="G12" s="3">
        <v>18</v>
      </c>
      <c r="H12" s="3">
        <v>10</v>
      </c>
    </row>
    <row r="13" ht="30" customHeight="1" spans="1:8">
      <c r="A13" s="12"/>
      <c r="B13" s="17"/>
      <c r="C13" s="3" t="s">
        <v>104</v>
      </c>
      <c r="D13" s="13" t="s">
        <v>230</v>
      </c>
      <c r="E13" s="14"/>
      <c r="F13" s="3">
        <v>0</v>
      </c>
      <c r="G13" s="3">
        <v>0</v>
      </c>
      <c r="H13" s="3">
        <v>5</v>
      </c>
    </row>
    <row r="14" ht="30" customHeight="1" spans="1:8">
      <c r="A14" s="12"/>
      <c r="B14" s="56"/>
      <c r="C14" s="3" t="s">
        <v>175</v>
      </c>
      <c r="D14" s="3" t="s">
        <v>231</v>
      </c>
      <c r="E14" s="3"/>
      <c r="F14" s="3" t="s">
        <v>232</v>
      </c>
      <c r="G14" s="3" t="s">
        <v>232</v>
      </c>
      <c r="H14" s="3">
        <v>5</v>
      </c>
    </row>
    <row r="15" ht="30" customHeight="1" spans="1:8">
      <c r="A15" s="12"/>
      <c r="B15" s="17" t="s">
        <v>20</v>
      </c>
      <c r="C15" s="3" t="s">
        <v>158</v>
      </c>
      <c r="D15" s="3" t="s">
        <v>233</v>
      </c>
      <c r="E15" s="3"/>
      <c r="F15" s="3" t="s">
        <v>234</v>
      </c>
      <c r="G15" s="3" t="s">
        <v>234</v>
      </c>
      <c r="H15" s="3">
        <v>30</v>
      </c>
    </row>
    <row r="16" ht="48.75" customHeight="1" spans="1:8">
      <c r="A16" s="12"/>
      <c r="B16" s="3" t="s">
        <v>21</v>
      </c>
      <c r="C16" s="3" t="s">
        <v>197</v>
      </c>
      <c r="D16" s="3" t="s">
        <v>235</v>
      </c>
      <c r="E16" s="3"/>
      <c r="F16" s="3" t="s">
        <v>113</v>
      </c>
      <c r="G16" s="3" t="s">
        <v>113</v>
      </c>
      <c r="H16" s="3">
        <v>10</v>
      </c>
    </row>
    <row r="17" ht="30" customHeight="1" spans="1:8">
      <c r="A17" s="3" t="s">
        <v>132</v>
      </c>
      <c r="B17" s="3">
        <v>94.29</v>
      </c>
      <c r="C17" s="3"/>
      <c r="D17" s="3"/>
      <c r="E17" s="3"/>
      <c r="F17" s="3"/>
      <c r="G17" s="3"/>
      <c r="H17" s="3"/>
    </row>
    <row r="18" ht="180" customHeight="1" spans="1:8">
      <c r="A18" s="3" t="s">
        <v>162</v>
      </c>
      <c r="B18" s="3"/>
      <c r="C18" s="4" t="s">
        <v>163</v>
      </c>
      <c r="D18" s="4"/>
      <c r="E18" s="4"/>
      <c r="F18" s="4"/>
      <c r="G18" s="4"/>
      <c r="H18" s="4"/>
    </row>
    <row r="19" ht="180" customHeight="1" spans="1:8">
      <c r="A19" s="3" t="s">
        <v>164</v>
      </c>
      <c r="B19" s="3"/>
      <c r="C19" s="4"/>
      <c r="D19" s="4"/>
      <c r="E19" s="4"/>
      <c r="F19" s="4"/>
      <c r="G19" s="4"/>
      <c r="H19" s="4"/>
    </row>
    <row r="20" ht="180" customHeight="1" spans="1:8">
      <c r="A20" s="3" t="s">
        <v>137</v>
      </c>
      <c r="B20" s="3"/>
      <c r="C20" s="3" t="s">
        <v>166</v>
      </c>
      <c r="D20" s="3"/>
      <c r="E20" s="3"/>
      <c r="F20" s="3"/>
      <c r="G20" s="3"/>
      <c r="H20" s="3"/>
    </row>
    <row r="21" ht="134.1" customHeight="1" spans="1:8">
      <c r="A21" s="18" t="s">
        <v>139</v>
      </c>
      <c r="B21" s="19"/>
      <c r="C21" s="19"/>
      <c r="D21" s="19"/>
      <c r="E21" s="19"/>
      <c r="F21" s="19"/>
      <c r="G21" s="19"/>
      <c r="H21" s="19"/>
    </row>
  </sheetData>
  <mergeCells count="33">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B17:H17"/>
    <mergeCell ref="A18:B18"/>
    <mergeCell ref="C18:H18"/>
    <mergeCell ref="A19:B19"/>
    <mergeCell ref="C19:H19"/>
    <mergeCell ref="A20:B20"/>
    <mergeCell ref="C20:H20"/>
    <mergeCell ref="A21:H21"/>
    <mergeCell ref="A10:A16"/>
    <mergeCell ref="B12:B14"/>
    <mergeCell ref="A8:B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部门整体统计表</vt:lpstr>
      <vt:lpstr>项目自评汇总表</vt:lpstr>
      <vt:lpstr>整体自评</vt:lpstr>
      <vt:lpstr>党建经费</vt:lpstr>
      <vt:lpstr>援疆补贴</vt:lpstr>
      <vt:lpstr>教师待遇</vt:lpstr>
      <vt:lpstr>临聘人员工资</vt:lpstr>
      <vt:lpstr>教师体检</vt:lpstr>
      <vt:lpstr>校车补贴</vt:lpstr>
      <vt:lpstr>校园安保</vt:lpstr>
      <vt:lpstr>定额补助</vt:lpstr>
      <vt:lpstr>职业教育经费</vt:lpstr>
      <vt:lpstr>购买服务</vt:lpstr>
      <vt:lpstr>美联学校</vt:lpstr>
      <vt:lpstr>新园开办经费</vt:lpstr>
      <vt:lpstr>课后服务财政补贴</vt:lpstr>
      <vt:lpstr>合作办学</vt:lpstr>
      <vt:lpstr>区级公用</vt:lpstr>
      <vt:lpstr>校舍维修</vt:lpstr>
      <vt:lpstr>免作业本</vt:lpstr>
      <vt:lpstr>教辅费</vt:lpstr>
      <vt:lpstr>普惠园</vt:lpstr>
      <vt:lpstr>资助专项</vt:lpstr>
      <vt:lpstr>中职免学费</vt:lpstr>
      <vt:lpstr>校责险</vt:lpstr>
      <vt:lpstr>教育系统项目</vt:lpstr>
      <vt:lpstr>珠心算</vt:lpstr>
      <vt:lpstr>留守儿童服务站</vt:lpstr>
      <vt:lpstr>教育内涵</vt:lpstr>
      <vt:lpstr>教育教学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润蓝</cp:lastModifiedBy>
  <dcterms:created xsi:type="dcterms:W3CDTF">2022-01-13T09:26:00Z</dcterms:created>
  <dcterms:modified xsi:type="dcterms:W3CDTF">2024-05-28T09:09:43Z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4B95AD5149EE48909EC69BC27AE93CD6_13</vt:lpwstr>
  </property>
  <property fmtid="{D5CDD505-2E9C-101B-9397-08002B2CF9AE}" pid="3" name="KSOProductBuildVer">
    <vt:lpwstr>2052-12.1.0.16929</vt:lpwstr>
  </property>
</Properties>
</file>