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69"/>
  </bookViews>
  <sheets>
    <sheet name="整体自评统计表" sheetId="22" r:id="rId1"/>
    <sheet name="汇总表" sheetId="1" r:id="rId2"/>
    <sheet name="部门整体" sheetId="3" r:id="rId3"/>
    <sheet name="1教育内涵发展" sheetId="2" r:id="rId4"/>
    <sheet name="2教师体检费" sheetId="5" r:id="rId5"/>
    <sheet name="3免作业本费" sheetId="6" r:id="rId6"/>
    <sheet name="4义务段学校教辅费" sheetId="7" r:id="rId7"/>
    <sheet name="5党建经费" sheetId="8" r:id="rId8"/>
    <sheet name="6定额补助" sheetId="12" r:id="rId9"/>
    <sheet name="7公用经费" sheetId="13" r:id="rId10"/>
    <sheet name="8临聘人员工资" sheetId="14" r:id="rId11"/>
    <sheet name="9留守儿童服务站" sheetId="15" r:id="rId12"/>
    <sheet name="10校车补贴" sheetId="16" r:id="rId13"/>
    <sheet name="11教育发展保障项目" sheetId="19" r:id="rId14"/>
    <sheet name="12教师待遇" sheetId="20" r:id="rId15"/>
    <sheet name="13困难学生及小规模" sheetId="21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<sst xmlns="http://schemas.openxmlformats.org/spreadsheetml/2006/main" count="869" uniqueCount="257">
  <si>
    <t>2023年度东西湖区整体自评统计表</t>
  </si>
  <si>
    <t>填表人：张静</t>
  </si>
  <si>
    <t>联系电话：83234091</t>
  </si>
  <si>
    <t>单位：万元</t>
  </si>
  <si>
    <t>序号</t>
  </si>
  <si>
    <t>单位代码</t>
  </si>
  <si>
    <t>预算部门</t>
  </si>
  <si>
    <t>项目名称</t>
  </si>
  <si>
    <t>实施科室（单位）</t>
  </si>
  <si>
    <t>全年预算数</t>
  </si>
  <si>
    <t>全年
执行数</t>
  </si>
  <si>
    <t>执行率</t>
  </si>
  <si>
    <t>部门整体自评得分</t>
  </si>
  <si>
    <t>指标偏差大或未完成原因分析（简要概述）</t>
  </si>
  <si>
    <t>年初
预算数</t>
  </si>
  <si>
    <t>年中追加数/调减数</t>
  </si>
  <si>
    <t>小计</t>
  </si>
  <si>
    <t>预算执行
（20分）</t>
  </si>
  <si>
    <t>成本指标
（20分）</t>
  </si>
  <si>
    <t>产出指标
（20分）</t>
  </si>
  <si>
    <t>效益指标
（30分）</t>
  </si>
  <si>
    <t>满意度
指标
（10分）</t>
  </si>
  <si>
    <t>合计</t>
  </si>
  <si>
    <r>
      <rPr>
        <sz val="11"/>
        <color theme="1"/>
        <rFont val="宋体"/>
        <charset val="134"/>
        <scheme val="minor"/>
      </rPr>
      <t>038</t>
    </r>
    <r>
      <rPr>
        <sz val="11"/>
        <color theme="1"/>
        <rFont val="宋体"/>
        <charset val="134"/>
        <scheme val="minor"/>
      </rPr>
      <t>002</t>
    </r>
  </si>
  <si>
    <t>柏泉学校</t>
  </si>
  <si>
    <t>部门整体</t>
  </si>
  <si>
    <t>2023年度柏泉学校部门项目绩效自评情况汇总表</t>
  </si>
  <si>
    <t>填表人：</t>
  </si>
  <si>
    <t>张静</t>
  </si>
  <si>
    <t>联系电话：</t>
  </si>
  <si>
    <t>项目自评得分</t>
  </si>
  <si>
    <t>产出指标
（40分）</t>
  </si>
  <si>
    <t>满意度指标
（10分）</t>
  </si>
  <si>
    <t>教育内涵发展及教学业务</t>
  </si>
  <si>
    <t>教师体检费</t>
  </si>
  <si>
    <t>请款进度较慢</t>
  </si>
  <si>
    <t>免作业本费</t>
  </si>
  <si>
    <t>义务段学校教辅费</t>
  </si>
  <si>
    <t>党建经费</t>
  </si>
  <si>
    <t>校车补贴</t>
  </si>
  <si>
    <t>留守儿童服务站</t>
  </si>
  <si>
    <t>定额补助</t>
  </si>
  <si>
    <t>公用经费</t>
  </si>
  <si>
    <t>教师待遇</t>
  </si>
  <si>
    <t>教育发展保障中心项目</t>
  </si>
  <si>
    <t>困难学生及小规模学校课后服务费</t>
  </si>
  <si>
    <t>临聘人员工资</t>
  </si>
  <si>
    <t>2023年度柏泉学校部门整体绩效自评表</t>
  </si>
  <si>
    <t>单位名称：武汉市东西湖区柏泉学校                        填报日期：2024.4.11</t>
  </si>
  <si>
    <t>单位名称</t>
  </si>
  <si>
    <t>武汉市东西湖区柏泉学校</t>
  </si>
  <si>
    <t>基本支出总额</t>
  </si>
  <si>
    <t>项目支出总额</t>
  </si>
  <si>
    <t>预算执行
情况（万元）
（20分）</t>
  </si>
  <si>
    <t>预算数（A）</t>
  </si>
  <si>
    <t>执行数（B）</t>
  </si>
  <si>
    <t>执行率（B/A）</t>
  </si>
  <si>
    <t>得分
（20分*执行率）</t>
  </si>
  <si>
    <t>部门整体支出总额</t>
  </si>
  <si>
    <t>年度绩效目标1：
（93.62分）</t>
  </si>
  <si>
    <t>1、通过项目的实施，进一步提高我校的教育教学质量，办人民满意的教育。
2、通过项目的实施，激发我校教师工作的积极性，促进教师的专业发展。</t>
  </si>
  <si>
    <t>年度
绩效
目标</t>
  </si>
  <si>
    <t>一级指标</t>
  </si>
  <si>
    <t>二级指标</t>
  </si>
  <si>
    <t>三级指标</t>
  </si>
  <si>
    <t>年初目标值（A）</t>
  </si>
  <si>
    <t>实际完成值（B）</t>
  </si>
  <si>
    <t>得分</t>
  </si>
  <si>
    <t>数量指标</t>
  </si>
  <si>
    <t>各项业务工作安排完成率</t>
  </si>
  <si>
    <t>质量指标</t>
  </si>
  <si>
    <t>成本指标</t>
  </si>
  <si>
    <t>教学成本控制</t>
  </si>
  <si>
    <t>社会效益指标</t>
  </si>
  <si>
    <t>提升教育教学质量</t>
  </si>
  <si>
    <t>提升</t>
  </si>
  <si>
    <t>经济效益指标</t>
  </si>
  <si>
    <t>促进社会经济发展</t>
  </si>
  <si>
    <t>社会公众及服务对象满意度指标</t>
  </si>
  <si>
    <t>社会满意度</t>
  </si>
  <si>
    <t>≧95%</t>
  </si>
  <si>
    <t>年度绩效目标2：
（xx分）</t>
  </si>
  <si>
    <t>总分</t>
  </si>
  <si>
    <t>偏差大或
目标未完成
原因分析</t>
  </si>
  <si>
    <t>由于请款进度较慢</t>
  </si>
  <si>
    <t>改进措施及
结果应用方案</t>
  </si>
  <si>
    <t>我校虽制定了绩效目标，但绩效目标指标值不量化，有部分绩效目标不够细化、明确，不便于与项目实施效果进行对比分析。今后将进一步完善绩效目标，加强绩效目标与计划期内的任务数相对应性、与预算确定的资金量相匹配性。</t>
  </si>
  <si>
    <t>单位主要负责人
签批意见</t>
  </si>
  <si>
    <t xml:space="preserve">    
                         签名：               
                                                年    月     日</t>
  </si>
  <si>
    <t>备注：
1.预算执行情况口径：预算数为调整后财政资金总额（包括上年结余结转），执行数为资金使用单位财政资金实际支出数。
2.定量指标完成数汇总原则：绝对值直接累加计算，相对值按照资金额度加权平均计算。定量指标计分原则：正向指标（即目标值为≥X,得分=权重*B/A），反向指标（即目标值为≤X，得分=权重*A/B），得分不得突破权重总额。定量指标先汇总完成数，再计算得分。
3.定性指标计分原则：达成预期指标、部分达成预期指标并具有一定效果、未达成预期指标且效果较差三档，分别按照该指标对应分值区间100-80%（含80%）、80-50%（含50%）、50-0%合理确定分值。汇总时，以资金额度为权重，对分值进行加权平均计算。
4.基于经济性和必要性等因素考虑，满意度指标暂可不作为必评指标。</t>
  </si>
  <si>
    <t>2023年度教育内涵发展项目绩效自评表</t>
  </si>
  <si>
    <t>单位名称：武汉市东西湖区柏泉学校                 填报日期：2024.4.11</t>
  </si>
  <si>
    <t>教育内涵发展</t>
  </si>
  <si>
    <t>主管部门</t>
  </si>
  <si>
    <t>武汉市东西湖区教育局</t>
  </si>
  <si>
    <t>项目实施单位</t>
  </si>
  <si>
    <t>项目类别</t>
  </si>
  <si>
    <t>1、部门预算项目   ☑   2、区直专项   □</t>
  </si>
  <si>
    <t>项目属性</t>
  </si>
  <si>
    <t>1、持续性项目     ☑   2、新增性项目 □</t>
  </si>
  <si>
    <t>项目类型</t>
  </si>
  <si>
    <t>1、常年性项目     □   2、延续性项目 ☑      3、一次性项目 □</t>
  </si>
  <si>
    <t>年度财政资金总额</t>
  </si>
  <si>
    <r>
      <rPr>
        <sz val="10.5"/>
        <color theme="1"/>
        <rFont val="宋体"/>
        <charset val="134"/>
      </rPr>
      <t>年度
绩效
目标
（</t>
    </r>
    <r>
      <rPr>
        <sz val="10"/>
        <color theme="1"/>
        <rFont val="宋体"/>
        <charset val="134"/>
      </rPr>
      <t>80</t>
    </r>
    <r>
      <rPr>
        <sz val="10.5"/>
        <color theme="1"/>
        <rFont val="宋体"/>
        <charset val="134"/>
      </rPr>
      <t>分）</t>
    </r>
  </si>
  <si>
    <r>
      <rPr>
        <sz val="10.5"/>
        <color theme="1"/>
        <rFont val="宋体"/>
        <charset val="134"/>
      </rPr>
      <t>经济成本指标</t>
    </r>
  </si>
  <si>
    <r>
      <rPr>
        <sz val="10.5"/>
        <color theme="1"/>
        <rFont val="宋体"/>
        <charset val="134"/>
      </rPr>
      <t>控制采购预算</t>
    </r>
  </si>
  <si>
    <r>
      <rPr>
        <sz val="10.5"/>
        <color theme="1"/>
        <rFont val="宋体"/>
        <charset val="134"/>
      </rPr>
      <t>数量指标</t>
    </r>
  </si>
  <si>
    <r>
      <rPr>
        <sz val="10.5"/>
        <color theme="1"/>
        <rFont val="宋体"/>
        <charset val="134"/>
      </rPr>
      <t>活动开展</t>
    </r>
  </si>
  <si>
    <t>≥5次</t>
  </si>
  <si>
    <r>
      <rPr>
        <sz val="10.5"/>
        <color theme="1"/>
        <rFont val="宋体"/>
        <charset val="134"/>
      </rPr>
      <t>≥5次</t>
    </r>
  </si>
  <si>
    <r>
      <rPr>
        <sz val="10.5"/>
        <color theme="1"/>
        <rFont val="宋体"/>
        <charset val="134"/>
      </rPr>
      <t>质量指标</t>
    </r>
  </si>
  <si>
    <r>
      <rPr>
        <sz val="10.5"/>
        <color theme="1"/>
        <rFont val="宋体"/>
        <charset val="134"/>
      </rPr>
      <t>学校办学质量提升　</t>
    </r>
  </si>
  <si>
    <r>
      <rPr>
        <sz val="10.5"/>
        <color theme="1"/>
        <rFont val="宋体"/>
        <charset val="134"/>
      </rPr>
      <t>　有效提升</t>
    </r>
  </si>
  <si>
    <r>
      <rPr>
        <sz val="10.5"/>
        <color theme="1"/>
        <rFont val="宋体"/>
        <charset val="134"/>
      </rPr>
      <t>时效指标</t>
    </r>
  </si>
  <si>
    <r>
      <rPr>
        <sz val="10.5"/>
        <color theme="1"/>
        <rFont val="宋体"/>
        <charset val="134"/>
      </rPr>
      <t>按期完成　</t>
    </r>
  </si>
  <si>
    <r>
      <rPr>
        <sz val="10.5"/>
        <color theme="1"/>
        <rFont val="宋体"/>
        <charset val="134"/>
      </rPr>
      <t>年内完成</t>
    </r>
  </si>
  <si>
    <r>
      <rPr>
        <sz val="10.5"/>
        <color theme="1"/>
        <rFont val="宋体"/>
        <charset val="134"/>
      </rPr>
      <t>社会对教育满意度</t>
    </r>
  </si>
  <si>
    <r>
      <rPr>
        <sz val="10.5"/>
        <color theme="1"/>
        <rFont val="宋体"/>
        <charset val="134"/>
      </rPr>
      <t>提升</t>
    </r>
  </si>
  <si>
    <t>服务对象满意度指标</t>
  </si>
  <si>
    <r>
      <rPr>
        <sz val="10.5"/>
        <color theme="1"/>
        <rFont val="宋体"/>
        <charset val="134"/>
      </rPr>
      <t>满意度调查</t>
    </r>
  </si>
  <si>
    <r>
      <rPr>
        <sz val="10.5"/>
        <color theme="1"/>
        <rFont val="宋体"/>
        <charset val="134"/>
      </rPr>
      <t>≥90%</t>
    </r>
  </si>
  <si>
    <t xml:space="preserve">    2023年度教师体检费项目绩效自评表</t>
  </si>
  <si>
    <t>1、常年性项目     ☑   2、延续性项目 □      3、一次性项目 □</t>
  </si>
  <si>
    <t>生态环境成本指标</t>
  </si>
  <si>
    <t>教师地位得到提升</t>
  </si>
  <si>
    <t>参加体检人数　</t>
  </si>
  <si>
    <t>≥44次</t>
  </si>
  <si>
    <t>120人</t>
  </si>
  <si>
    <t>身体健康有保障</t>
  </si>
  <si>
    <t>体检覆盖面　</t>
  </si>
  <si>
    <t>社会地位提升</t>
  </si>
  <si>
    <t>退休和在职教职工满意度</t>
  </si>
  <si>
    <t>2023年度免作业本费项目绩效自评表</t>
  </si>
  <si>
    <t>控制成本</t>
  </si>
  <si>
    <t>不超过</t>
  </si>
  <si>
    <t>学生数量</t>
  </si>
  <si>
    <t>下发到每个学生</t>
  </si>
  <si>
    <t>开学前完成</t>
  </si>
  <si>
    <t>实现均衡发展</t>
  </si>
  <si>
    <t>全部收到免费作业本</t>
  </si>
  <si>
    <t>无</t>
  </si>
  <si>
    <t>2023年度义务段学校教辅费项目绩效自评表</t>
  </si>
  <si>
    <t>单位名称：武汉市东西湖区柏泉学校                  填报日期：2024.4.11</t>
  </si>
  <si>
    <t>全部收到免费教辅</t>
  </si>
  <si>
    <t>从新华书店购置的教师用书要用公用经费开支，不能用教辅费开支</t>
  </si>
  <si>
    <t>2023年度党建经费项目绩效自评表</t>
  </si>
  <si>
    <t>单位名称：武汉市东西湖区柏泉学校                填报日期：2024.4.11</t>
  </si>
  <si>
    <t>党员人均活动成本</t>
  </si>
  <si>
    <t>不低于200元/人</t>
  </si>
  <si>
    <t>开展“三会一课”、主题党日活动、党员和入党积极分子教育培训、购买书籍，学习调研等相关活动</t>
  </si>
  <si>
    <t>遵照上级指示按计划要求完成全年各类党建活动　</t>
  </si>
  <si>
    <t>开展好“三会一课”、主题党日活动、党员和入党积极分子教育培训、购买书籍，学习调研等红色教育活动　</t>
  </si>
  <si>
    <t>按照上级党员教育培训工作要求完成各项培训教育活动</t>
  </si>
  <si>
    <t>提高全区教育系统党员的政治素质和服务质量　活动长效影响度及在全系统营造良好风气</t>
  </si>
  <si>
    <t>弘扬“三种精神”，按照“五化”标准，建强基层党组织。</t>
  </si>
  <si>
    <t>群众满意度</t>
  </si>
  <si>
    <t>≧90%</t>
  </si>
  <si>
    <t>2023年度定额补助绩效自评表</t>
  </si>
  <si>
    <t>1、常年性项目     ☑    2、延续性项目 □       3、一次性项目 □</t>
  </si>
  <si>
    <t>6600元每人每年</t>
  </si>
  <si>
    <t>教职工人数</t>
  </si>
  <si>
    <t>57人</t>
  </si>
  <si>
    <t>补助覆盖率</t>
  </si>
  <si>
    <t>保障教职工基本需求</t>
  </si>
  <si>
    <t xml:space="preserve">保障   </t>
  </si>
  <si>
    <t>保障</t>
  </si>
  <si>
    <t>教职工满意度</t>
  </si>
  <si>
    <t>2023年度公用经费绩效自评表</t>
  </si>
  <si>
    <t>小学公用经费生均标准</t>
  </si>
  <si>
    <t>378元/生</t>
  </si>
  <si>
    <t>小学公用经费人次数</t>
  </si>
  <si>
    <t>教育教学活动顺利开展</t>
  </si>
  <si>
    <t>顺利开展</t>
  </si>
  <si>
    <t>师生满意度</t>
  </si>
  <si>
    <t>≥90%</t>
  </si>
  <si>
    <t>2023年度临聘人员工资绩效自评表</t>
  </si>
  <si>
    <t>单位名称：武汉市东西湖区柏泉学校                   填报日期：2024.4.11</t>
  </si>
  <si>
    <t>按上级拨付要求执行</t>
  </si>
  <si>
    <t>按审批人数发放到位</t>
  </si>
  <si>
    <t>发放严格按文件执行：调离原工作岗位的，不予发放</t>
  </si>
  <si>
    <t>时效指标</t>
  </si>
  <si>
    <t>每月按时发放</t>
  </si>
  <si>
    <t>按时</t>
  </si>
  <si>
    <t>满足各学校教学工作需求，确保学校教育教学工作正常进行</t>
  </si>
  <si>
    <t>满足</t>
  </si>
  <si>
    <t>2023年度留守儿童服务站经费项目绩效自评表</t>
  </si>
  <si>
    <t>单位名称：武汉市东西湖区柏泉学校                  填报日期：2023.4.11</t>
  </si>
  <si>
    <t>留守儿童服务站经费</t>
  </si>
  <si>
    <t>1、持续性项目     ☑  2、新增性项目 □</t>
  </si>
  <si>
    <t>成本
指标
（20分）</t>
  </si>
  <si>
    <t>严格按文件执行　</t>
  </si>
  <si>
    <t>按时完成</t>
  </si>
  <si>
    <t>产出指标（20）</t>
  </si>
  <si>
    <t>留守儿童服务站数量</t>
  </si>
  <si>
    <t>关爱帮扶留守儿童</t>
  </si>
  <si>
    <t>≥100%</t>
  </si>
  <si>
    <t>减轻家庭负担，
提高学生入学率</t>
  </si>
  <si>
    <t>服务对象
满意度指标</t>
  </si>
  <si>
    <t>创办人民满意的教育，提升人民群众对教育的满意度</t>
  </si>
  <si>
    <t>进一步细化预算项目指标值，提高项目实施效果。</t>
  </si>
  <si>
    <t xml:space="preserve">    
                          签名：               
                                                年    月     日</t>
  </si>
  <si>
    <t>2023年度校车补贴绩效自评表</t>
  </si>
  <si>
    <t>单位名称：武汉市东西湖区柏泉学校                         填报日期：2024.4.11</t>
  </si>
  <si>
    <t>1、部门预算项目   □   2、区直专项   □</t>
  </si>
  <si>
    <t>1、持续性项目     □   2、新增性项目 □</t>
  </si>
  <si>
    <t>1、常年性项目     □   2、延续性项目 □      3、一次性项目 □</t>
  </si>
  <si>
    <t>产出
指标
（40分）</t>
  </si>
  <si>
    <t>学校</t>
  </si>
  <si>
    <t>覆盖率</t>
  </si>
  <si>
    <t>标准　</t>
  </si>
  <si>
    <t>上级标准</t>
  </si>
  <si>
    <t>保障教职工基本需求，提高教师工作质量　</t>
  </si>
  <si>
    <r>
      <rPr>
        <sz val="20"/>
        <color theme="1"/>
        <rFont val="方正小标宋简体"/>
        <charset val="134"/>
      </rPr>
      <t>2023年度武汉市东西湖区柏泉学校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教育发展保障中心项目绩效自评表</t>
    </r>
  </si>
  <si>
    <t>单位名称：武汉市东西湖区柏泉学校                       填报日期：2024年04月11日</t>
  </si>
  <si>
    <t>1、常年性项目     ☑    2、延续性项目 □      3、一次性项目 □</t>
  </si>
  <si>
    <t>成本指标（20分）</t>
  </si>
  <si>
    <t>经济成本指标</t>
  </si>
  <si>
    <t>不超过预算</t>
  </si>
  <si>
    <t>未超过预算</t>
  </si>
  <si>
    <t>产出
指标
（20分）</t>
  </si>
  <si>
    <t>工程建设学校数</t>
  </si>
  <si>
    <t>1所</t>
  </si>
  <si>
    <t>工程建合格率</t>
  </si>
  <si>
    <t>达标</t>
  </si>
  <si>
    <t>经济效益
指标</t>
  </si>
  <si>
    <t>强化学校内涵发展</t>
  </si>
  <si>
    <t>长期</t>
  </si>
  <si>
    <t>提升学校品位　</t>
  </si>
  <si>
    <t>效果明显</t>
  </si>
  <si>
    <t>师生满意率</t>
  </si>
  <si>
    <t xml:space="preserve">    由于请款进度较慢，未能较好完成教育发展保障中心项目的使用。</t>
  </si>
  <si>
    <t xml:space="preserve">    进一步提高资金使用效率。</t>
  </si>
  <si>
    <t xml:space="preserve">   
                       签名：               
                                                年    月     日</t>
  </si>
  <si>
    <r>
      <rPr>
        <sz val="20"/>
        <color theme="1"/>
        <rFont val="方正小标宋简体"/>
        <charset val="134"/>
      </rPr>
      <t>2023年度武汉市东西湖区柏泉学校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教师待遇项目绩效自评表</t>
    </r>
  </si>
  <si>
    <t>单位名称：武汉市东西湖区柏泉学校                         填报日期：2024年04月11日</t>
  </si>
  <si>
    <t>经济成本
指标</t>
  </si>
  <si>
    <t>项目预算金额</t>
  </si>
  <si>
    <t>按文件落实</t>
  </si>
  <si>
    <t>保障教师生活</t>
  </si>
  <si>
    <t>社会效益
指标</t>
  </si>
  <si>
    <t>为打造临空港教育提供物资保障</t>
  </si>
  <si>
    <t>社会对学校的满意度</t>
  </si>
  <si>
    <t xml:space="preserve">    无</t>
  </si>
  <si>
    <t xml:space="preserve">    进一步细化预算项目指标值，提高项目实施效果。</t>
  </si>
  <si>
    <t xml:space="preserve">
                          签名：               
                                                年    月     日</t>
  </si>
  <si>
    <r>
      <rPr>
        <sz val="20"/>
        <color theme="1"/>
        <rFont val="方正小标宋简体"/>
        <charset val="134"/>
      </rPr>
      <t>2023年度武汉市东西湖区柏泉学校</t>
    </r>
    <r>
      <rPr>
        <u/>
        <sz val="20"/>
        <color theme="1"/>
        <rFont val="方正小标宋简体"/>
        <charset val="134"/>
      </rPr>
      <t xml:space="preserve">
</t>
    </r>
    <r>
      <rPr>
        <sz val="20"/>
        <color theme="1"/>
        <rFont val="方正小标宋简体"/>
        <charset val="134"/>
      </rPr>
      <t>困难学生及小规模学校课后服务财政补贴项目绩效自评表</t>
    </r>
  </si>
  <si>
    <t>单位名称：武汉市东西湖区柏泉学校                            填报日期：2024年04月11日</t>
  </si>
  <si>
    <t>困难学生及小规模学校课后服务财政补贴</t>
  </si>
  <si>
    <t>下拨金额</t>
  </si>
  <si>
    <t>困难学生补贴标准</t>
  </si>
  <si>
    <t>按文件执行</t>
  </si>
  <si>
    <t>课后服务的普及率和覆盖率</t>
  </si>
  <si>
    <t>提高学生综合素质</t>
  </si>
  <si>
    <t>学生家长满意</t>
  </si>
  <si>
    <t xml:space="preserve">   请款进度较慢</t>
  </si>
  <si>
    <t xml:space="preserve">     进一步细化预算项目指标值，提高项目实施效果。</t>
  </si>
  <si>
    <t xml:space="preserve">
                          签名：               
                                                年    月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</si>
</sst>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41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sz val="10.5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</font>
    <font>
      <sz val="11"/>
      <color theme="1"/>
      <name val="楷体_GB2312"/>
      <charset val="134"/>
    </font>
    <font>
      <sz val="12"/>
      <color theme="1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color theme="1"/>
      <name val="黑体"/>
      <charset val="134"/>
    </font>
    <font>
      <sz val="22"/>
      <name val="方正小标宋简体"/>
      <charset val="134"/>
    </font>
    <font>
      <sz val="22"/>
      <name val="宋体"/>
      <charset val="134"/>
      <scheme val="minor"/>
    </font>
    <font>
      <sz val="12"/>
      <name val="宋体"/>
      <charset val="134"/>
    </font>
    <font>
      <sz val="9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2" fillId="0" borderId="0" xfId="3" applyNumberFormat="1" applyAlignment="1" applyProtection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0" fontId="6" fillId="0" borderId="0" xfId="3" applyNumberFormat="1" applyFont="1" applyAlignment="1" applyProtection="1">
      <alignment horizontal="center" vertical="center"/>
    </xf>
    <xf numFmtId="176" fontId="2" fillId="0" borderId="0" xfId="3" applyNumberFormat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0" fontId="8" fillId="0" borderId="0" xfId="3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10" fontId="3" fillId="0" borderId="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176" fontId="3" fillId="0" borderId="7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76" fontId="11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176" fontId="15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176" fontId="18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76" fontId="19" fillId="0" borderId="0" xfId="0" applyNumberFormat="1" applyFont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176" fontId="12" fillId="0" borderId="7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10" fontId="18" fillId="0" borderId="0" xfId="49" applyNumberFormat="1" applyFont="1" applyFill="1" applyBorder="1" applyAlignment="1">
      <alignment horizontal="center" vertical="center" wrapText="1"/>
    </xf>
    <xf numFmtId="10" fontId="19" fillId="0" borderId="0" xfId="49" applyNumberFormat="1" applyFont="1" applyFill="1" applyBorder="1" applyAlignment="1">
      <alignment horizontal="center" vertical="center" wrapText="1"/>
    </xf>
    <xf numFmtId="176" fontId="12" fillId="0" borderId="8" xfId="0" applyNumberFormat="1" applyFont="1" applyBorder="1" applyAlignment="1">
      <alignment horizontal="center" vertical="center" wrapText="1"/>
    </xf>
    <xf numFmtId="10" fontId="12" fillId="0" borderId="1" xfId="49" applyNumberFormat="1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5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F35" sqref="F35"/>
    </sheetView>
  </sheetViews>
  <sheetFormatPr defaultColWidth="9" defaultRowHeight="13.5"/>
  <cols>
    <col min="4" max="4" width="15.75" customWidth="1"/>
    <col min="5" max="5" width="20" customWidth="1"/>
    <col min="6" max="6" width="19.625" customWidth="1"/>
    <col min="7" max="7" width="16.125" customWidth="1"/>
    <col min="8" max="8" width="16" customWidth="1"/>
    <col min="9" max="9" width="9.375"/>
  </cols>
  <sheetData>
    <row r="1" ht="29.25" spans="1:17">
      <c r="A1" s="93" t="s">
        <v>0</v>
      </c>
      <c r="B1" s="93"/>
      <c r="C1" s="93"/>
      <c r="D1" s="94"/>
      <c r="E1" s="94"/>
      <c r="F1" s="95"/>
      <c r="G1" s="95"/>
      <c r="H1" s="95"/>
      <c r="I1" s="95"/>
      <c r="J1" s="105"/>
      <c r="K1" s="94"/>
      <c r="L1" s="94"/>
      <c r="M1" s="94"/>
      <c r="N1" s="94"/>
      <c r="O1" s="94"/>
      <c r="P1" s="94"/>
      <c r="Q1" s="94"/>
    </row>
    <row r="2" ht="28.5" spans="1:17">
      <c r="A2" s="96" t="s">
        <v>1</v>
      </c>
      <c r="B2" s="96"/>
      <c r="C2" s="96"/>
      <c r="D2" s="96"/>
      <c r="E2" s="96"/>
      <c r="F2" s="97" t="s">
        <v>2</v>
      </c>
      <c r="G2" s="97"/>
      <c r="H2" s="97"/>
      <c r="I2" s="97"/>
      <c r="J2" s="106"/>
      <c r="K2" s="96"/>
      <c r="L2" s="96"/>
      <c r="M2" s="96"/>
      <c r="N2" s="96"/>
      <c r="O2" s="96"/>
      <c r="P2" s="96"/>
      <c r="Q2" s="96" t="s">
        <v>3</v>
      </c>
    </row>
    <row r="3" spans="1:17">
      <c r="A3" s="98" t="s">
        <v>4</v>
      </c>
      <c r="B3" s="98" t="s">
        <v>5</v>
      </c>
      <c r="C3" s="98" t="s">
        <v>6</v>
      </c>
      <c r="D3" s="98" t="s">
        <v>7</v>
      </c>
      <c r="E3" s="98" t="s">
        <v>8</v>
      </c>
      <c r="F3" s="99" t="s">
        <v>9</v>
      </c>
      <c r="G3" s="99"/>
      <c r="H3" s="99"/>
      <c r="I3" s="107" t="s">
        <v>10</v>
      </c>
      <c r="J3" s="108" t="s">
        <v>11</v>
      </c>
      <c r="K3" s="109" t="s">
        <v>12</v>
      </c>
      <c r="L3" s="109"/>
      <c r="M3" s="109"/>
      <c r="N3" s="109"/>
      <c r="O3" s="109"/>
      <c r="P3" s="110"/>
      <c r="Q3" s="112" t="s">
        <v>13</v>
      </c>
    </row>
    <row r="4" ht="40.5" spans="1:17">
      <c r="A4" s="81"/>
      <c r="B4" s="81"/>
      <c r="C4" s="81"/>
      <c r="D4" s="81"/>
      <c r="E4" s="81"/>
      <c r="F4" s="100" t="s">
        <v>14</v>
      </c>
      <c r="G4" s="100" t="s">
        <v>15</v>
      </c>
      <c r="H4" s="100" t="s">
        <v>16</v>
      </c>
      <c r="I4" s="100"/>
      <c r="J4" s="108"/>
      <c r="K4" s="110" t="s">
        <v>17</v>
      </c>
      <c r="L4" s="90" t="s">
        <v>18</v>
      </c>
      <c r="M4" s="90" t="s">
        <v>19</v>
      </c>
      <c r="N4" s="90" t="s">
        <v>20</v>
      </c>
      <c r="O4" s="90" t="s">
        <v>21</v>
      </c>
      <c r="P4" s="90" t="s">
        <v>22</v>
      </c>
      <c r="Q4" s="113"/>
    </row>
    <row r="5" spans="1:17">
      <c r="A5" s="79">
        <v>1</v>
      </c>
      <c r="B5" s="101" t="s">
        <v>23</v>
      </c>
      <c r="C5" s="102" t="s">
        <v>24</v>
      </c>
      <c r="D5" s="79" t="s">
        <v>25</v>
      </c>
      <c r="E5" s="102" t="s">
        <v>24</v>
      </c>
      <c r="F5" s="103">
        <v>1711.51</v>
      </c>
      <c r="G5" s="103">
        <f>H5-F5</f>
        <v>324.44</v>
      </c>
      <c r="H5" s="103">
        <v>2035.95</v>
      </c>
      <c r="I5" s="103">
        <v>1642.26</v>
      </c>
      <c r="J5" s="111">
        <f>I5/H5</f>
        <v>0.806630811169233</v>
      </c>
      <c r="K5" s="79">
        <v>16.13</v>
      </c>
      <c r="L5" s="79">
        <v>18</v>
      </c>
      <c r="M5" s="79">
        <v>19</v>
      </c>
      <c r="N5" s="79">
        <v>28</v>
      </c>
      <c r="O5" s="79">
        <v>10</v>
      </c>
      <c r="P5" s="79">
        <v>91.13</v>
      </c>
      <c r="Q5" s="79"/>
    </row>
    <row r="6" spans="1:17">
      <c r="A6" s="79"/>
      <c r="B6" s="79"/>
      <c r="C6" s="79"/>
      <c r="D6" s="79"/>
      <c r="E6" s="104"/>
      <c r="F6" s="103"/>
      <c r="G6" s="103"/>
      <c r="H6" s="103"/>
      <c r="I6" s="103"/>
      <c r="J6" s="111"/>
      <c r="K6" s="79"/>
      <c r="L6" s="79"/>
      <c r="M6" s="79"/>
      <c r="N6" s="79"/>
      <c r="O6" s="79"/>
      <c r="P6" s="79"/>
      <c r="Q6" s="79"/>
    </row>
    <row r="7" spans="1:17">
      <c r="A7" s="79"/>
      <c r="B7" s="79"/>
      <c r="C7" s="79"/>
      <c r="D7" s="79"/>
      <c r="E7" s="104"/>
      <c r="F7" s="103"/>
      <c r="G7" s="103"/>
      <c r="H7" s="103"/>
      <c r="I7" s="103"/>
      <c r="J7" s="111"/>
      <c r="K7" s="79"/>
      <c r="L7" s="79"/>
      <c r="M7" s="79"/>
      <c r="N7" s="79"/>
      <c r="O7" s="79"/>
      <c r="P7" s="79"/>
      <c r="Q7" s="79"/>
    </row>
    <row r="8" spans="1:17">
      <c r="A8" s="79"/>
      <c r="B8" s="79"/>
      <c r="C8" s="79"/>
      <c r="D8" s="79"/>
      <c r="E8" s="104"/>
      <c r="F8" s="103"/>
      <c r="G8" s="103"/>
      <c r="H8" s="103"/>
      <c r="I8" s="103"/>
      <c r="J8" s="111"/>
      <c r="K8" s="79"/>
      <c r="L8" s="79"/>
      <c r="M8" s="79"/>
      <c r="N8" s="79"/>
      <c r="O8" s="79"/>
      <c r="P8" s="79"/>
      <c r="Q8" s="79"/>
    </row>
    <row r="9" spans="1:17">
      <c r="A9" s="79"/>
      <c r="B9" s="79"/>
      <c r="C9" s="79"/>
      <c r="D9" s="79"/>
      <c r="E9" s="104"/>
      <c r="F9" s="103"/>
      <c r="G9" s="103"/>
      <c r="H9" s="103"/>
      <c r="I9" s="103"/>
      <c r="J9" s="111"/>
      <c r="K9" s="79"/>
      <c r="L9" s="79"/>
      <c r="M9" s="79"/>
      <c r="N9" s="79"/>
      <c r="O9" s="79"/>
      <c r="P9" s="79"/>
      <c r="Q9" s="79"/>
    </row>
    <row r="10" spans="1:17">
      <c r="A10" s="79"/>
      <c r="B10" s="79"/>
      <c r="C10" s="79"/>
      <c r="D10" s="79"/>
      <c r="E10" s="104"/>
      <c r="F10" s="103"/>
      <c r="G10" s="103"/>
      <c r="H10" s="103"/>
      <c r="I10" s="103"/>
      <c r="J10" s="111"/>
      <c r="K10" s="79"/>
      <c r="L10" s="79"/>
      <c r="M10" s="79"/>
      <c r="N10" s="79"/>
      <c r="O10" s="79"/>
      <c r="P10" s="79"/>
      <c r="Q10" s="79"/>
    </row>
    <row r="11" spans="1:17">
      <c r="A11" s="79"/>
      <c r="B11" s="79"/>
      <c r="C11" s="79"/>
      <c r="D11" s="79"/>
      <c r="E11" s="104"/>
      <c r="F11" s="103"/>
      <c r="G11" s="103"/>
      <c r="H11" s="103"/>
      <c r="I11" s="103"/>
      <c r="J11" s="111"/>
      <c r="K11" s="79"/>
      <c r="L11" s="79"/>
      <c r="M11" s="79"/>
      <c r="N11" s="79"/>
      <c r="O11" s="79"/>
      <c r="P11" s="79"/>
      <c r="Q11" s="79"/>
    </row>
  </sheetData>
  <mergeCells count="13">
    <mergeCell ref="A1:Q1"/>
    <mergeCell ref="A2:C2"/>
    <mergeCell ref="F2:H2"/>
    <mergeCell ref="F3:H3"/>
    <mergeCell ref="K3:P3"/>
    <mergeCell ref="A3:A4"/>
    <mergeCell ref="B3:B4"/>
    <mergeCell ref="C3:C4"/>
    <mergeCell ref="D3:D4"/>
    <mergeCell ref="E3:E4"/>
    <mergeCell ref="I3:I4"/>
    <mergeCell ref="J3:J4"/>
    <mergeCell ref="Q3:Q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topLeftCell="A13" workbookViewId="0">
      <selection activeCell="A1" sqref="A1:H19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167</v>
      </c>
      <c r="B1" s="2"/>
      <c r="C1" s="2"/>
      <c r="D1" s="2"/>
      <c r="E1" s="2"/>
      <c r="F1" s="2"/>
      <c r="G1" s="2"/>
      <c r="H1" s="2"/>
    </row>
    <row r="2" ht="21" customHeight="1" spans="1:8">
      <c r="A2" s="47" t="s">
        <v>142</v>
      </c>
      <c r="B2" s="47"/>
      <c r="C2" s="47"/>
      <c r="D2" s="47"/>
      <c r="E2" s="47"/>
      <c r="F2" s="47"/>
      <c r="G2" s="47"/>
      <c r="H2" s="47"/>
    </row>
    <row r="3" ht="30" customHeight="1" spans="1:8">
      <c r="A3" s="4" t="s">
        <v>7</v>
      </c>
      <c r="B3" s="4"/>
      <c r="C3" s="4" t="s">
        <v>42</v>
      </c>
      <c r="D3" s="4"/>
      <c r="E3" s="4"/>
      <c r="F3" s="4"/>
      <c r="G3" s="4"/>
      <c r="H3" s="4"/>
    </row>
    <row r="4" ht="30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50</v>
      </c>
    </row>
    <row r="5" ht="30" customHeight="1" spans="1:8">
      <c r="A5" s="4" t="s">
        <v>96</v>
      </c>
      <c r="B5" s="4"/>
      <c r="C5" s="5" t="s">
        <v>97</v>
      </c>
      <c r="D5" s="5"/>
      <c r="E5" s="5"/>
      <c r="F5" s="5"/>
      <c r="G5" s="5"/>
      <c r="H5" s="5"/>
    </row>
    <row r="6" ht="30" customHeight="1" spans="1:8">
      <c r="A6" s="4" t="s">
        <v>98</v>
      </c>
      <c r="B6" s="4"/>
      <c r="C6" s="5" t="s">
        <v>99</v>
      </c>
      <c r="D6" s="5"/>
      <c r="E6" s="5"/>
      <c r="F6" s="5"/>
      <c r="G6" s="5"/>
      <c r="H6" s="5"/>
    </row>
    <row r="7" ht="30" customHeight="1" spans="1:8">
      <c r="A7" s="4" t="s">
        <v>100</v>
      </c>
      <c r="B7" s="4"/>
      <c r="C7" s="5" t="s">
        <v>158</v>
      </c>
      <c r="D7" s="5"/>
      <c r="E7" s="5"/>
      <c r="F7" s="5"/>
      <c r="G7" s="5"/>
      <c r="H7" s="5"/>
    </row>
    <row r="8" ht="30" customHeight="1" spans="1:8">
      <c r="A8" s="6" t="s">
        <v>53</v>
      </c>
      <c r="B8" s="7"/>
      <c r="C8" s="4"/>
      <c r="D8" s="4" t="s">
        <v>54</v>
      </c>
      <c r="E8" s="4" t="s">
        <v>55</v>
      </c>
      <c r="F8" s="4" t="s">
        <v>56</v>
      </c>
      <c r="G8" s="6" t="s">
        <v>57</v>
      </c>
      <c r="H8" s="7"/>
    </row>
    <row r="9" ht="30" customHeight="1" spans="1:8">
      <c r="A9" s="8"/>
      <c r="B9" s="9"/>
      <c r="C9" s="4" t="s">
        <v>102</v>
      </c>
      <c r="D9" s="4">
        <v>20.08</v>
      </c>
      <c r="E9" s="4">
        <v>6.95</v>
      </c>
      <c r="F9" s="48">
        <f>E9/D9</f>
        <v>0.346115537848606</v>
      </c>
      <c r="G9" s="11">
        <f>20*F9</f>
        <v>6.92231075697211</v>
      </c>
      <c r="H9" s="11"/>
    </row>
    <row r="10" ht="30" customHeight="1" spans="1:8">
      <c r="A10" s="14" t="s">
        <v>103</v>
      </c>
      <c r="B10" s="4" t="s">
        <v>62</v>
      </c>
      <c r="C10" s="4" t="s">
        <v>63</v>
      </c>
      <c r="D10" s="4" t="s">
        <v>64</v>
      </c>
      <c r="E10" s="4"/>
      <c r="F10" s="4" t="s">
        <v>65</v>
      </c>
      <c r="G10" s="4" t="s">
        <v>66</v>
      </c>
      <c r="H10" s="4" t="s">
        <v>67</v>
      </c>
    </row>
    <row r="11" ht="30" customHeight="1" spans="1:8">
      <c r="A11" s="49"/>
      <c r="B11" s="4" t="s">
        <v>18</v>
      </c>
      <c r="C11" s="4" t="s">
        <v>104</v>
      </c>
      <c r="D11" s="4" t="s">
        <v>168</v>
      </c>
      <c r="E11" s="4"/>
      <c r="F11" s="4" t="s">
        <v>169</v>
      </c>
      <c r="G11" s="4" t="s">
        <v>169</v>
      </c>
      <c r="H11" s="4">
        <v>19</v>
      </c>
    </row>
    <row r="12" ht="30" customHeight="1" spans="1:8">
      <c r="A12" s="49"/>
      <c r="B12" s="14" t="s">
        <v>19</v>
      </c>
      <c r="C12" s="14" t="s">
        <v>68</v>
      </c>
      <c r="D12" s="14" t="s">
        <v>170</v>
      </c>
      <c r="E12" s="14"/>
      <c r="F12" s="19">
        <v>4.34</v>
      </c>
      <c r="G12" s="19">
        <v>4.34</v>
      </c>
      <c r="H12" s="4">
        <v>19</v>
      </c>
    </row>
    <row r="13" ht="30" customHeight="1" spans="1:8">
      <c r="A13" s="49"/>
      <c r="B13" s="14" t="s">
        <v>20</v>
      </c>
      <c r="C13" s="4" t="s">
        <v>73</v>
      </c>
      <c r="D13" s="4" t="s">
        <v>171</v>
      </c>
      <c r="E13" s="4"/>
      <c r="F13" s="4" t="s">
        <v>172</v>
      </c>
      <c r="G13" s="4" t="s">
        <v>172</v>
      </c>
      <c r="H13" s="4">
        <v>28</v>
      </c>
    </row>
    <row r="14" ht="47.1" customHeight="1" spans="1:8">
      <c r="A14" s="49"/>
      <c r="B14" s="4" t="s">
        <v>21</v>
      </c>
      <c r="C14" s="4" t="s">
        <v>118</v>
      </c>
      <c r="D14" s="4" t="s">
        <v>173</v>
      </c>
      <c r="E14" s="4"/>
      <c r="F14" s="19" t="s">
        <v>174</v>
      </c>
      <c r="G14" s="19" t="s">
        <v>174</v>
      </c>
      <c r="H14" s="4">
        <v>10</v>
      </c>
    </row>
    <row r="15" ht="30" customHeight="1" spans="1:8">
      <c r="A15" s="4" t="s">
        <v>82</v>
      </c>
      <c r="B15" s="11">
        <v>82.92</v>
      </c>
      <c r="C15" s="50"/>
      <c r="D15" s="50"/>
      <c r="E15" s="50"/>
      <c r="F15" s="50"/>
      <c r="G15" s="50"/>
      <c r="H15" s="11"/>
    </row>
    <row r="16" ht="50.1" customHeight="1" spans="1:8">
      <c r="A16" s="4" t="s">
        <v>83</v>
      </c>
      <c r="B16" s="4"/>
      <c r="C16" s="5" t="s">
        <v>35</v>
      </c>
      <c r="D16" s="5"/>
      <c r="E16" s="5"/>
      <c r="F16" s="5"/>
      <c r="G16" s="5"/>
      <c r="H16" s="5"/>
    </row>
    <row r="17" ht="45" customHeight="1" spans="1:8">
      <c r="A17" s="4" t="s">
        <v>85</v>
      </c>
      <c r="B17" s="4"/>
      <c r="C17" s="5" t="s">
        <v>86</v>
      </c>
      <c r="D17" s="5"/>
      <c r="E17" s="5"/>
      <c r="F17" s="5"/>
      <c r="G17" s="5"/>
      <c r="H17" s="5"/>
    </row>
    <row r="18" ht="54" customHeight="1" spans="1:8">
      <c r="A18" s="4" t="s">
        <v>87</v>
      </c>
      <c r="B18" s="4"/>
      <c r="C18" s="4" t="s">
        <v>88</v>
      </c>
      <c r="D18" s="4"/>
      <c r="E18" s="4"/>
      <c r="F18" s="4"/>
      <c r="G18" s="4"/>
      <c r="H18" s="4"/>
    </row>
    <row r="19" ht="134.1" customHeight="1" spans="1:8">
      <c r="A19" s="20" t="s">
        <v>89</v>
      </c>
      <c r="B19" s="21"/>
      <c r="C19" s="21"/>
      <c r="D19" s="21"/>
      <c r="E19" s="21"/>
      <c r="F19" s="21"/>
      <c r="G19" s="21"/>
      <c r="H19" s="21"/>
    </row>
  </sheetData>
  <mergeCells count="30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B15:H15"/>
    <mergeCell ref="A16:B16"/>
    <mergeCell ref="C16:H16"/>
    <mergeCell ref="A17:B17"/>
    <mergeCell ref="C17:H17"/>
    <mergeCell ref="A18:B18"/>
    <mergeCell ref="C18:H18"/>
    <mergeCell ref="A19:H19"/>
    <mergeCell ref="A10:A14"/>
    <mergeCell ref="A8:B9"/>
  </mergeCells>
  <pageMargins left="0.7" right="0.7" top="0.75" bottom="0.75" header="0.3" footer="0.3"/>
  <pageSetup paperSize="9" scale="96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D12" sqref="D12:E12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65.25" customHeight="1" spans="1:8">
      <c r="A1" s="1" t="s">
        <v>175</v>
      </c>
      <c r="B1" s="2"/>
      <c r="C1" s="2"/>
      <c r="D1" s="2"/>
      <c r="E1" s="2"/>
      <c r="F1" s="2"/>
      <c r="G1" s="2"/>
      <c r="H1" s="2"/>
    </row>
    <row r="2" ht="21" customHeight="1" spans="1:8">
      <c r="A2" s="47" t="s">
        <v>176</v>
      </c>
      <c r="B2" s="47"/>
      <c r="C2" s="47"/>
      <c r="D2" s="47"/>
      <c r="E2" s="47"/>
      <c r="F2" s="47"/>
      <c r="G2" s="47"/>
      <c r="H2" s="47"/>
    </row>
    <row r="3" ht="30" customHeight="1" spans="1:8">
      <c r="A3" s="4" t="s">
        <v>7</v>
      </c>
      <c r="B3" s="4"/>
      <c r="C3" s="4" t="s">
        <v>46</v>
      </c>
      <c r="D3" s="4"/>
      <c r="E3" s="4"/>
      <c r="F3" s="4"/>
      <c r="G3" s="4"/>
      <c r="H3" s="4"/>
    </row>
    <row r="4" ht="30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50</v>
      </c>
    </row>
    <row r="5" ht="30" customHeight="1" spans="1:8">
      <c r="A5" s="4" t="s">
        <v>96</v>
      </c>
      <c r="B5" s="4"/>
      <c r="C5" s="5" t="s">
        <v>97</v>
      </c>
      <c r="D5" s="5"/>
      <c r="E5" s="5"/>
      <c r="F5" s="5"/>
      <c r="G5" s="5"/>
      <c r="H5" s="5"/>
    </row>
    <row r="6" ht="30" customHeight="1" spans="1:8">
      <c r="A6" s="4" t="s">
        <v>98</v>
      </c>
      <c r="B6" s="4"/>
      <c r="C6" s="5" t="s">
        <v>99</v>
      </c>
      <c r="D6" s="5"/>
      <c r="E6" s="5"/>
      <c r="F6" s="5"/>
      <c r="G6" s="5"/>
      <c r="H6" s="5"/>
    </row>
    <row r="7" ht="30" customHeight="1" spans="1:8">
      <c r="A7" s="4" t="s">
        <v>100</v>
      </c>
      <c r="B7" s="4"/>
      <c r="C7" s="5" t="s">
        <v>158</v>
      </c>
      <c r="D7" s="5"/>
      <c r="E7" s="5"/>
      <c r="F7" s="5"/>
      <c r="G7" s="5"/>
      <c r="H7" s="5"/>
    </row>
    <row r="8" ht="30" customHeight="1" spans="1:8">
      <c r="A8" s="6" t="s">
        <v>53</v>
      </c>
      <c r="B8" s="7"/>
      <c r="C8" s="4"/>
      <c r="D8" s="4" t="s">
        <v>54</v>
      </c>
      <c r="E8" s="4" t="s">
        <v>55</v>
      </c>
      <c r="F8" s="4" t="s">
        <v>56</v>
      </c>
      <c r="G8" s="6" t="s">
        <v>57</v>
      </c>
      <c r="H8" s="7"/>
    </row>
    <row r="9" ht="30" customHeight="1" spans="1:8">
      <c r="A9" s="8"/>
      <c r="B9" s="9"/>
      <c r="C9" s="4" t="s">
        <v>102</v>
      </c>
      <c r="D9" s="4">
        <v>56.99</v>
      </c>
      <c r="E9" s="4">
        <v>56.99</v>
      </c>
      <c r="F9" s="48">
        <f>E9/D9</f>
        <v>1</v>
      </c>
      <c r="G9" s="11">
        <v>20</v>
      </c>
      <c r="H9" s="11"/>
    </row>
    <row r="10" ht="30" customHeight="1" spans="1:8">
      <c r="A10" s="14" t="s">
        <v>103</v>
      </c>
      <c r="B10" s="4" t="s">
        <v>62</v>
      </c>
      <c r="C10" s="4" t="s">
        <v>63</v>
      </c>
      <c r="D10" s="4" t="s">
        <v>64</v>
      </c>
      <c r="E10" s="4"/>
      <c r="F10" s="4" t="s">
        <v>65</v>
      </c>
      <c r="G10" s="4" t="s">
        <v>66</v>
      </c>
      <c r="H10" s="4" t="s">
        <v>67</v>
      </c>
    </row>
    <row r="11" ht="30" customHeight="1" spans="1:8">
      <c r="A11" s="49"/>
      <c r="B11" s="4" t="s">
        <v>18</v>
      </c>
      <c r="C11" s="4" t="s">
        <v>104</v>
      </c>
      <c r="D11" s="4" t="s">
        <v>177</v>
      </c>
      <c r="E11" s="4"/>
      <c r="F11" s="19">
        <v>1</v>
      </c>
      <c r="G11" s="19">
        <v>1</v>
      </c>
      <c r="H11" s="4">
        <v>20</v>
      </c>
    </row>
    <row r="12" ht="30" customHeight="1" spans="1:8">
      <c r="A12" s="49"/>
      <c r="B12" s="14" t="s">
        <v>19</v>
      </c>
      <c r="C12" s="14" t="s">
        <v>68</v>
      </c>
      <c r="D12" s="4" t="s">
        <v>178</v>
      </c>
      <c r="E12" s="4"/>
      <c r="F12" s="4">
        <v>3</v>
      </c>
      <c r="G12" s="4">
        <v>3</v>
      </c>
      <c r="H12" s="4">
        <v>5</v>
      </c>
    </row>
    <row r="13" ht="39.75" customHeight="1" spans="1:8">
      <c r="A13" s="49"/>
      <c r="B13" s="12"/>
      <c r="C13" s="14" t="s">
        <v>70</v>
      </c>
      <c r="D13" s="17" t="s">
        <v>179</v>
      </c>
      <c r="E13" s="18"/>
      <c r="F13" s="19">
        <v>1</v>
      </c>
      <c r="G13" s="19">
        <v>1</v>
      </c>
      <c r="H13" s="4">
        <v>5</v>
      </c>
    </row>
    <row r="14" ht="40.5" customHeight="1" spans="1:8">
      <c r="A14" s="49"/>
      <c r="B14" s="13"/>
      <c r="C14" s="14" t="s">
        <v>180</v>
      </c>
      <c r="D14" s="17" t="s">
        <v>181</v>
      </c>
      <c r="E14" s="18"/>
      <c r="F14" s="19" t="s">
        <v>182</v>
      </c>
      <c r="G14" s="19" t="s">
        <v>182</v>
      </c>
      <c r="H14" s="4">
        <v>9</v>
      </c>
    </row>
    <row r="15" ht="42" customHeight="1" spans="1:8">
      <c r="A15" s="49"/>
      <c r="B15" s="14" t="s">
        <v>20</v>
      </c>
      <c r="C15" s="4" t="s">
        <v>73</v>
      </c>
      <c r="D15" s="4" t="s">
        <v>183</v>
      </c>
      <c r="E15" s="4"/>
      <c r="F15" s="4" t="s">
        <v>184</v>
      </c>
      <c r="G15" s="4" t="s">
        <v>184</v>
      </c>
      <c r="H15" s="4">
        <v>29</v>
      </c>
    </row>
    <row r="16" ht="47.1" customHeight="1" spans="1:8">
      <c r="A16" s="49"/>
      <c r="B16" s="4" t="s">
        <v>21</v>
      </c>
      <c r="C16" s="4" t="s">
        <v>118</v>
      </c>
      <c r="D16" s="4" t="s">
        <v>173</v>
      </c>
      <c r="E16" s="4"/>
      <c r="F16" s="19" t="s">
        <v>174</v>
      </c>
      <c r="G16" s="19" t="s">
        <v>174</v>
      </c>
      <c r="H16" s="4">
        <v>10</v>
      </c>
    </row>
    <row r="17" ht="30" customHeight="1" spans="1:8">
      <c r="A17" s="4" t="s">
        <v>82</v>
      </c>
      <c r="B17" s="11">
        <v>98</v>
      </c>
      <c r="C17" s="50"/>
      <c r="D17" s="50"/>
      <c r="E17" s="50"/>
      <c r="F17" s="50"/>
      <c r="G17" s="50"/>
      <c r="H17" s="11"/>
    </row>
    <row r="18" ht="50.1" customHeight="1" spans="1:8">
      <c r="A18" s="4" t="s">
        <v>83</v>
      </c>
      <c r="B18" s="4"/>
      <c r="C18" s="5" t="s">
        <v>140</v>
      </c>
      <c r="D18" s="5"/>
      <c r="E18" s="5"/>
      <c r="F18" s="5"/>
      <c r="G18" s="5"/>
      <c r="H18" s="5"/>
    </row>
    <row r="19" ht="45" customHeight="1" spans="1:8">
      <c r="A19" s="4" t="s">
        <v>85</v>
      </c>
      <c r="B19" s="4"/>
      <c r="C19" s="5" t="s">
        <v>140</v>
      </c>
      <c r="D19" s="5"/>
      <c r="E19" s="5"/>
      <c r="F19" s="5"/>
      <c r="G19" s="5"/>
      <c r="H19" s="5"/>
    </row>
    <row r="20" ht="54" customHeight="1" spans="1:8">
      <c r="A20" s="4" t="s">
        <v>87</v>
      </c>
      <c r="B20" s="4"/>
      <c r="C20" s="4" t="s">
        <v>88</v>
      </c>
      <c r="D20" s="4"/>
      <c r="E20" s="4"/>
      <c r="F20" s="4"/>
      <c r="G20" s="4"/>
      <c r="H20" s="4"/>
    </row>
    <row r="21" ht="134.1" customHeight="1" spans="1:8">
      <c r="A21" s="20" t="s">
        <v>89</v>
      </c>
      <c r="B21" s="21"/>
      <c r="C21" s="21"/>
      <c r="D21" s="21"/>
      <c r="E21" s="21"/>
      <c r="F21" s="21"/>
      <c r="G21" s="21"/>
      <c r="H21" s="21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" right="0.7" top="0.75" bottom="0.75" header="0.3" footer="0.3"/>
  <pageSetup paperSize="9" scale="83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A4" workbookViewId="0">
      <selection activeCell="C6" sqref="C6:H6"/>
    </sheetView>
  </sheetViews>
  <sheetFormatPr defaultColWidth="9" defaultRowHeight="13.5" outlineLevelCol="7"/>
  <cols>
    <col min="2" max="2" width="12.5" customWidth="1"/>
    <col min="6" max="6" width="9.125"/>
    <col min="8" max="8" width="21.875" customWidth="1"/>
  </cols>
  <sheetData>
    <row r="1" ht="57.95" customHeight="1" spans="1:8">
      <c r="A1" s="1" t="s">
        <v>185</v>
      </c>
      <c r="B1" s="2"/>
      <c r="C1" s="2"/>
      <c r="D1" s="2"/>
      <c r="E1" s="2"/>
      <c r="F1" s="2"/>
      <c r="G1" s="2"/>
      <c r="H1" s="2"/>
    </row>
    <row r="2" ht="57" customHeight="1" spans="1:8">
      <c r="A2" s="22" t="s">
        <v>186</v>
      </c>
      <c r="B2" s="22"/>
      <c r="C2" s="22"/>
      <c r="D2" s="22"/>
      <c r="E2" s="22"/>
      <c r="F2" s="22"/>
      <c r="G2" s="22"/>
      <c r="H2" s="22"/>
    </row>
    <row r="3" ht="24" customHeight="1" spans="1:8">
      <c r="A3" s="30" t="s">
        <v>7</v>
      </c>
      <c r="B3" s="30"/>
      <c r="C3" s="30" t="s">
        <v>187</v>
      </c>
      <c r="D3" s="30"/>
      <c r="E3" s="30"/>
      <c r="F3" s="30"/>
      <c r="G3" s="30"/>
      <c r="H3" s="30"/>
    </row>
    <row r="4" spans="1:8">
      <c r="A4" s="30" t="s">
        <v>93</v>
      </c>
      <c r="B4" s="30"/>
      <c r="C4" s="31" t="s">
        <v>94</v>
      </c>
      <c r="D4" s="31"/>
      <c r="E4" s="31"/>
      <c r="F4" s="30" t="s">
        <v>95</v>
      </c>
      <c r="G4" s="30"/>
      <c r="H4" s="30" t="s">
        <v>50</v>
      </c>
    </row>
    <row r="5" ht="29.1" customHeight="1" spans="1:8">
      <c r="A5" s="30" t="s">
        <v>96</v>
      </c>
      <c r="B5" s="30"/>
      <c r="C5" s="31" t="s">
        <v>97</v>
      </c>
      <c r="D5" s="31"/>
      <c r="E5" s="31"/>
      <c r="F5" s="31"/>
      <c r="G5" s="31"/>
      <c r="H5" s="31"/>
    </row>
    <row r="6" ht="27" customHeight="1" spans="1:8">
      <c r="A6" s="30" t="s">
        <v>98</v>
      </c>
      <c r="B6" s="30"/>
      <c r="C6" s="31" t="s">
        <v>188</v>
      </c>
      <c r="D6" s="31"/>
      <c r="E6" s="31"/>
      <c r="F6" s="31"/>
      <c r="G6" s="31"/>
      <c r="H6" s="31"/>
    </row>
    <row r="7" ht="30.95" customHeight="1" spans="1:8">
      <c r="A7" s="30" t="s">
        <v>100</v>
      </c>
      <c r="B7" s="30"/>
      <c r="C7" s="31" t="s">
        <v>122</v>
      </c>
      <c r="D7" s="31"/>
      <c r="E7" s="31"/>
      <c r="F7" s="31"/>
      <c r="G7" s="31"/>
      <c r="H7" s="31"/>
    </row>
    <row r="8" ht="27" spans="1:8">
      <c r="A8" s="32" t="s">
        <v>53</v>
      </c>
      <c r="B8" s="33"/>
      <c r="C8" s="30"/>
      <c r="D8" s="30" t="s">
        <v>54</v>
      </c>
      <c r="E8" s="30" t="s">
        <v>55</v>
      </c>
      <c r="F8" s="30" t="s">
        <v>56</v>
      </c>
      <c r="G8" s="32" t="s">
        <v>57</v>
      </c>
      <c r="H8" s="33"/>
    </row>
    <row r="9" ht="27" spans="1:8">
      <c r="A9" s="34"/>
      <c r="B9" s="35"/>
      <c r="C9" s="30" t="s">
        <v>102</v>
      </c>
      <c r="D9" s="30">
        <v>4.8</v>
      </c>
      <c r="E9" s="30">
        <v>0</v>
      </c>
      <c r="F9" s="36">
        <f>E9/D9</f>
        <v>0</v>
      </c>
      <c r="G9" s="37">
        <f>F9*20</f>
        <v>0</v>
      </c>
      <c r="H9" s="37"/>
    </row>
    <row r="10" ht="27" spans="1:8">
      <c r="A10" s="38" t="s">
        <v>61</v>
      </c>
      <c r="B10" s="39" t="s">
        <v>62</v>
      </c>
      <c r="C10" s="30" t="s">
        <v>63</v>
      </c>
      <c r="D10" s="30" t="s">
        <v>64</v>
      </c>
      <c r="E10" s="30"/>
      <c r="F10" s="30" t="s">
        <v>65</v>
      </c>
      <c r="G10" s="30" t="s">
        <v>66</v>
      </c>
      <c r="H10" s="30" t="s">
        <v>67</v>
      </c>
    </row>
    <row r="11" ht="45" customHeight="1" spans="1:8">
      <c r="A11" s="38"/>
      <c r="B11" s="40" t="s">
        <v>189</v>
      </c>
      <c r="C11" s="30" t="s">
        <v>71</v>
      </c>
      <c r="D11" s="30" t="s">
        <v>190</v>
      </c>
      <c r="E11" s="30"/>
      <c r="F11" s="30" t="s">
        <v>191</v>
      </c>
      <c r="G11" s="30" t="s">
        <v>191</v>
      </c>
      <c r="H11" s="30">
        <v>20</v>
      </c>
    </row>
    <row r="12" ht="30" customHeight="1" spans="1:8">
      <c r="A12" s="38"/>
      <c r="B12" s="40" t="s">
        <v>192</v>
      </c>
      <c r="C12" s="41" t="s">
        <v>68</v>
      </c>
      <c r="D12" s="30" t="s">
        <v>193</v>
      </c>
      <c r="E12" s="30"/>
      <c r="F12" s="30">
        <v>1</v>
      </c>
      <c r="G12" s="30">
        <v>1</v>
      </c>
      <c r="H12" s="30">
        <v>10</v>
      </c>
    </row>
    <row r="13" ht="33" customHeight="1" spans="1:8">
      <c r="A13" s="38"/>
      <c r="B13" s="38"/>
      <c r="C13" s="42" t="s">
        <v>70</v>
      </c>
      <c r="D13" s="43" t="s">
        <v>194</v>
      </c>
      <c r="E13" s="44"/>
      <c r="F13" s="45" t="s">
        <v>195</v>
      </c>
      <c r="G13" s="45" t="s">
        <v>195</v>
      </c>
      <c r="H13" s="30">
        <v>8</v>
      </c>
    </row>
    <row r="14" ht="42" customHeight="1" spans="1:8">
      <c r="A14" s="38"/>
      <c r="B14" s="40" t="s">
        <v>20</v>
      </c>
      <c r="C14" s="30" t="s">
        <v>73</v>
      </c>
      <c r="D14" s="30" t="s">
        <v>196</v>
      </c>
      <c r="E14" s="30"/>
      <c r="F14" s="30" t="s">
        <v>195</v>
      </c>
      <c r="G14" s="30" t="s">
        <v>195</v>
      </c>
      <c r="H14" s="30">
        <v>25</v>
      </c>
    </row>
    <row r="15" ht="40.5" spans="1:8">
      <c r="A15" s="38"/>
      <c r="B15" s="30" t="s">
        <v>21</v>
      </c>
      <c r="C15" s="30" t="s">
        <v>197</v>
      </c>
      <c r="D15" s="30" t="s">
        <v>198</v>
      </c>
      <c r="E15" s="30"/>
      <c r="F15" s="30" t="s">
        <v>174</v>
      </c>
      <c r="G15" s="45">
        <v>0.95</v>
      </c>
      <c r="H15" s="30">
        <v>10</v>
      </c>
    </row>
    <row r="16" ht="45" customHeight="1" spans="1:8">
      <c r="A16" s="30" t="s">
        <v>82</v>
      </c>
      <c r="B16" s="37">
        <f>H15+H14+H13+H12+H11+G9</f>
        <v>73</v>
      </c>
      <c r="C16" s="37"/>
      <c r="D16" s="37"/>
      <c r="E16" s="37"/>
      <c r="F16" s="37"/>
      <c r="G16" s="37"/>
      <c r="H16" s="37"/>
    </row>
    <row r="17" ht="48" customHeight="1" spans="1:8">
      <c r="A17" s="30" t="s">
        <v>83</v>
      </c>
      <c r="B17" s="30"/>
      <c r="C17" s="31" t="s">
        <v>35</v>
      </c>
      <c r="D17" s="31"/>
      <c r="E17" s="31"/>
      <c r="F17" s="31"/>
      <c r="G17" s="31"/>
      <c r="H17" s="31"/>
    </row>
    <row r="18" ht="56.1" customHeight="1" spans="1:8">
      <c r="A18" s="30" t="s">
        <v>85</v>
      </c>
      <c r="B18" s="30"/>
      <c r="C18" s="31" t="s">
        <v>199</v>
      </c>
      <c r="D18" s="31"/>
      <c r="E18" s="31"/>
      <c r="F18" s="31"/>
      <c r="G18" s="31"/>
      <c r="H18" s="31"/>
    </row>
    <row r="19" ht="75" customHeight="1" spans="1:8">
      <c r="A19" s="30" t="s">
        <v>87</v>
      </c>
      <c r="B19" s="30"/>
      <c r="C19" s="30" t="s">
        <v>200</v>
      </c>
      <c r="D19" s="30"/>
      <c r="E19" s="30"/>
      <c r="F19" s="30"/>
      <c r="G19" s="30"/>
      <c r="H19" s="30"/>
    </row>
    <row r="20" ht="141" customHeight="1" spans="1:8">
      <c r="A20" s="20" t="s">
        <v>89</v>
      </c>
      <c r="B20" s="21"/>
      <c r="C20" s="21"/>
      <c r="D20" s="21"/>
      <c r="E20" s="21"/>
      <c r="F20" s="21"/>
      <c r="G20" s="21"/>
      <c r="H20" s="21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scale="7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J13" sqref="J13"/>
    </sheetView>
  </sheetViews>
  <sheetFormatPr defaultColWidth="9" defaultRowHeight="13.5" outlineLevelCol="7"/>
  <cols>
    <col min="5" max="5" width="14.5" customWidth="1"/>
    <col min="7" max="7" width="13.625" customWidth="1"/>
    <col min="8" max="8" width="24.5" customWidth="1"/>
  </cols>
  <sheetData>
    <row r="1" ht="68.1" customHeight="1" spans="1:8">
      <c r="A1" s="1" t="s">
        <v>201</v>
      </c>
      <c r="B1" s="2"/>
      <c r="C1" s="2"/>
      <c r="D1" s="2"/>
      <c r="E1" s="2"/>
      <c r="F1" s="2"/>
      <c r="G1" s="2"/>
      <c r="H1" s="2"/>
    </row>
    <row r="2" ht="33.95" customHeight="1" spans="1:8">
      <c r="A2" s="22" t="s">
        <v>202</v>
      </c>
      <c r="B2" s="22"/>
      <c r="C2" s="22"/>
      <c r="D2" s="22"/>
      <c r="E2" s="22"/>
      <c r="F2" s="22"/>
      <c r="G2" s="22"/>
      <c r="H2" s="22"/>
    </row>
    <row r="3" ht="39" customHeight="1" spans="1:8">
      <c r="A3" s="30" t="s">
        <v>7</v>
      </c>
      <c r="B3" s="30"/>
      <c r="C3" s="30" t="s">
        <v>39</v>
      </c>
      <c r="D3" s="30"/>
      <c r="E3" s="30"/>
      <c r="F3" s="30"/>
      <c r="G3" s="30"/>
      <c r="H3" s="30"/>
    </row>
    <row r="4" ht="33" customHeight="1" spans="1:8">
      <c r="A4" s="30" t="s">
        <v>93</v>
      </c>
      <c r="B4" s="30"/>
      <c r="C4" s="31" t="s">
        <v>94</v>
      </c>
      <c r="D4" s="31"/>
      <c r="E4" s="31"/>
      <c r="F4" s="30" t="s">
        <v>95</v>
      </c>
      <c r="G4" s="30"/>
      <c r="H4" s="30" t="s">
        <v>50</v>
      </c>
    </row>
    <row r="5" ht="30.95" customHeight="1" spans="1:8">
      <c r="A5" s="30" t="s">
        <v>96</v>
      </c>
      <c r="B5" s="30"/>
      <c r="C5" s="31" t="s">
        <v>203</v>
      </c>
      <c r="D5" s="31"/>
      <c r="E5" s="31"/>
      <c r="F5" s="31"/>
      <c r="G5" s="31"/>
      <c r="H5" s="31"/>
    </row>
    <row r="6" ht="30.95" customHeight="1" spans="1:8">
      <c r="A6" s="30" t="s">
        <v>98</v>
      </c>
      <c r="B6" s="30"/>
      <c r="C6" s="31" t="s">
        <v>204</v>
      </c>
      <c r="D6" s="31"/>
      <c r="E6" s="31"/>
      <c r="F6" s="31"/>
      <c r="G6" s="31"/>
      <c r="H6" s="31"/>
    </row>
    <row r="7" ht="30.95" customHeight="1" spans="1:8">
      <c r="A7" s="30" t="s">
        <v>100</v>
      </c>
      <c r="B7" s="30"/>
      <c r="C7" s="31" t="s">
        <v>205</v>
      </c>
      <c r="D7" s="31"/>
      <c r="E7" s="31"/>
      <c r="F7" s="31"/>
      <c r="G7" s="31"/>
      <c r="H7" s="31"/>
    </row>
    <row r="8" ht="39" customHeight="1" spans="1:8">
      <c r="A8" s="32" t="s">
        <v>53</v>
      </c>
      <c r="B8" s="33"/>
      <c r="C8" s="30"/>
      <c r="D8" s="30" t="s">
        <v>54</v>
      </c>
      <c r="E8" s="30" t="s">
        <v>55</v>
      </c>
      <c r="F8" s="30" t="s">
        <v>56</v>
      </c>
      <c r="G8" s="32" t="s">
        <v>57</v>
      </c>
      <c r="H8" s="33"/>
    </row>
    <row r="9" ht="27" spans="1:8">
      <c r="A9" s="34"/>
      <c r="B9" s="35"/>
      <c r="C9" s="30" t="s">
        <v>102</v>
      </c>
      <c r="D9" s="30">
        <v>20</v>
      </c>
      <c r="E9" s="30">
        <v>11.02</v>
      </c>
      <c r="F9" s="36">
        <f>E9/D9</f>
        <v>0.551</v>
      </c>
      <c r="G9" s="37">
        <f>F9*20</f>
        <v>11.02</v>
      </c>
      <c r="H9" s="37"/>
    </row>
    <row r="10" ht="27" spans="1:8">
      <c r="A10" s="38" t="s">
        <v>61</v>
      </c>
      <c r="B10" s="39" t="s">
        <v>62</v>
      </c>
      <c r="C10" s="30" t="s">
        <v>63</v>
      </c>
      <c r="D10" s="30" t="s">
        <v>64</v>
      </c>
      <c r="E10" s="30"/>
      <c r="F10" s="30" t="s">
        <v>65</v>
      </c>
      <c r="G10" s="30" t="s">
        <v>66</v>
      </c>
      <c r="H10" s="30" t="s">
        <v>67</v>
      </c>
    </row>
    <row r="11" ht="45.95" customHeight="1" spans="1:8">
      <c r="A11" s="38"/>
      <c r="B11" s="40" t="s">
        <v>206</v>
      </c>
      <c r="C11" s="41" t="s">
        <v>68</v>
      </c>
      <c r="D11" s="30" t="s">
        <v>207</v>
      </c>
      <c r="E11" s="30"/>
      <c r="F11" s="30">
        <v>1</v>
      </c>
      <c r="G11" s="30">
        <v>1</v>
      </c>
      <c r="H11" s="30">
        <v>13</v>
      </c>
    </row>
    <row r="12" ht="45.95" customHeight="1" spans="1:8">
      <c r="A12" s="38"/>
      <c r="B12" s="38"/>
      <c r="C12" s="42" t="s">
        <v>70</v>
      </c>
      <c r="D12" s="43" t="s">
        <v>208</v>
      </c>
      <c r="E12" s="44"/>
      <c r="F12" s="45">
        <v>1</v>
      </c>
      <c r="G12" s="45">
        <v>1</v>
      </c>
      <c r="H12" s="30">
        <v>14</v>
      </c>
    </row>
    <row r="13" ht="45.95" customHeight="1" spans="1:8">
      <c r="A13" s="38"/>
      <c r="B13" s="39"/>
      <c r="C13" s="30" t="s">
        <v>71</v>
      </c>
      <c r="D13" s="30" t="s">
        <v>209</v>
      </c>
      <c r="E13" s="30"/>
      <c r="F13" s="30" t="s">
        <v>210</v>
      </c>
      <c r="G13" s="30" t="s">
        <v>210</v>
      </c>
      <c r="H13" s="30">
        <v>8</v>
      </c>
    </row>
    <row r="14" ht="45.95" customHeight="1" spans="1:8">
      <c r="A14" s="38"/>
      <c r="B14" s="40" t="s">
        <v>20</v>
      </c>
      <c r="C14" s="30" t="s">
        <v>73</v>
      </c>
      <c r="D14" s="30" t="s">
        <v>211</v>
      </c>
      <c r="E14" s="30"/>
      <c r="F14" s="30" t="s">
        <v>165</v>
      </c>
      <c r="G14" s="30" t="s">
        <v>165</v>
      </c>
      <c r="H14" s="30">
        <v>25</v>
      </c>
    </row>
    <row r="15" ht="51.95" customHeight="1" spans="1:8">
      <c r="A15" s="38"/>
      <c r="B15" s="30" t="s">
        <v>21</v>
      </c>
      <c r="C15" s="30" t="s">
        <v>197</v>
      </c>
      <c r="D15" s="30" t="s">
        <v>166</v>
      </c>
      <c r="E15" s="30"/>
      <c r="F15" s="30" t="s">
        <v>174</v>
      </c>
      <c r="G15" s="45">
        <v>0.95</v>
      </c>
      <c r="H15" s="30">
        <v>10</v>
      </c>
    </row>
    <row r="16" ht="36" customHeight="1" spans="1:8">
      <c r="A16" s="30" t="s">
        <v>82</v>
      </c>
      <c r="B16" s="37">
        <f>H15+H14+H13+H12+H11+G9</f>
        <v>81.02</v>
      </c>
      <c r="C16" s="37"/>
      <c r="D16" s="37"/>
      <c r="E16" s="37"/>
      <c r="F16" s="37"/>
      <c r="G16" s="37"/>
      <c r="H16" s="37"/>
    </row>
    <row r="17" ht="54.95" customHeight="1" spans="1:8">
      <c r="A17" s="30" t="s">
        <v>83</v>
      </c>
      <c r="B17" s="30"/>
      <c r="C17" s="31" t="s">
        <v>35</v>
      </c>
      <c r="D17" s="31"/>
      <c r="E17" s="31"/>
      <c r="F17" s="31"/>
      <c r="G17" s="31"/>
      <c r="H17" s="31"/>
    </row>
    <row r="18" ht="51" customHeight="1" spans="1:8">
      <c r="A18" s="30" t="s">
        <v>85</v>
      </c>
      <c r="B18" s="30"/>
      <c r="C18" s="31" t="s">
        <v>199</v>
      </c>
      <c r="D18" s="31"/>
      <c r="E18" s="31"/>
      <c r="F18" s="31"/>
      <c r="G18" s="31"/>
      <c r="H18" s="31"/>
    </row>
    <row r="19" ht="113.1" customHeight="1" spans="1:8">
      <c r="A19" s="30" t="s">
        <v>87</v>
      </c>
      <c r="B19" s="30"/>
      <c r="C19" s="30" t="s">
        <v>200</v>
      </c>
      <c r="D19" s="30"/>
      <c r="E19" s="30"/>
      <c r="F19" s="30"/>
      <c r="G19" s="30"/>
      <c r="H19" s="30"/>
    </row>
    <row r="20" ht="153.95" customHeight="1" spans="1:8">
      <c r="A20" s="46" t="s">
        <v>89</v>
      </c>
      <c r="B20" s="22"/>
      <c r="C20" s="22"/>
      <c r="D20" s="22"/>
      <c r="E20" s="22"/>
      <c r="F20" s="22"/>
      <c r="G20" s="22"/>
      <c r="H20" s="22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1:B13"/>
    <mergeCell ref="A8:B9"/>
  </mergeCells>
  <pageMargins left="0.75" right="0.75" top="1" bottom="1" header="0.5" footer="0.5"/>
  <pageSetup paperSize="9" scale="6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opLeftCell="A7" workbookViewId="0">
      <selection activeCell="M20" sqref="M20"/>
    </sheetView>
  </sheetViews>
  <sheetFormatPr defaultColWidth="9" defaultRowHeight="13.5" outlineLevelCol="7"/>
  <cols>
    <col min="5" max="5" width="14.25" customWidth="1"/>
    <col min="6" max="6" width="13.75" customWidth="1"/>
    <col min="7" max="7" width="14.875" customWidth="1"/>
    <col min="8" max="8" width="19.875" customWidth="1"/>
  </cols>
  <sheetData>
    <row r="1" ht="48" customHeight="1" spans="1:8">
      <c r="A1" s="1" t="s">
        <v>212</v>
      </c>
      <c r="B1" s="2"/>
      <c r="C1" s="2"/>
      <c r="D1" s="2"/>
      <c r="E1" s="2"/>
      <c r="F1" s="2"/>
      <c r="G1" s="2"/>
      <c r="H1" s="2"/>
    </row>
    <row r="2" ht="24.75" customHeight="1" spans="1:8">
      <c r="A2" s="3" t="s">
        <v>213</v>
      </c>
      <c r="B2" s="3"/>
      <c r="C2" s="3"/>
      <c r="D2" s="3"/>
      <c r="E2" s="3"/>
      <c r="F2" s="3"/>
      <c r="G2" s="3"/>
      <c r="H2" s="3"/>
    </row>
    <row r="3" ht="24.75" customHeight="1" spans="1:8">
      <c r="A3" s="4" t="s">
        <v>7</v>
      </c>
      <c r="B3" s="4"/>
      <c r="C3" s="4" t="s">
        <v>44</v>
      </c>
      <c r="D3" s="4"/>
      <c r="E3" s="4"/>
      <c r="F3" s="4"/>
      <c r="G3" s="4"/>
      <c r="H3" s="4"/>
    </row>
    <row r="4" spans="1:8">
      <c r="A4" s="4" t="s">
        <v>93</v>
      </c>
      <c r="B4" s="4"/>
      <c r="C4" s="4" t="s">
        <v>94</v>
      </c>
      <c r="D4" s="4"/>
      <c r="E4" s="4"/>
      <c r="F4" s="4" t="s">
        <v>95</v>
      </c>
      <c r="G4" s="4"/>
      <c r="H4" s="4" t="s">
        <v>50</v>
      </c>
    </row>
    <row r="5" ht="34.5" customHeight="1" spans="1:8">
      <c r="A5" s="4" t="s">
        <v>96</v>
      </c>
      <c r="B5" s="4"/>
      <c r="C5" s="5" t="s">
        <v>203</v>
      </c>
      <c r="D5" s="5"/>
      <c r="E5" s="5"/>
      <c r="F5" s="5"/>
      <c r="G5" s="5"/>
      <c r="H5" s="5"/>
    </row>
    <row r="6" ht="34.5" customHeight="1" spans="1:8">
      <c r="A6" s="4" t="s">
        <v>98</v>
      </c>
      <c r="B6" s="4"/>
      <c r="C6" s="5" t="s">
        <v>204</v>
      </c>
      <c r="D6" s="5"/>
      <c r="E6" s="5"/>
      <c r="F6" s="5"/>
      <c r="G6" s="5"/>
      <c r="H6" s="5"/>
    </row>
    <row r="7" ht="34.5" customHeight="1" spans="1:8">
      <c r="A7" s="4" t="s">
        <v>100</v>
      </c>
      <c r="B7" s="4"/>
      <c r="C7" s="5" t="s">
        <v>214</v>
      </c>
      <c r="D7" s="5"/>
      <c r="E7" s="5"/>
      <c r="F7" s="5"/>
      <c r="G7" s="5"/>
      <c r="H7" s="5"/>
    </row>
    <row r="8" ht="25.5" spans="1:8">
      <c r="A8" s="6" t="s">
        <v>53</v>
      </c>
      <c r="B8" s="7"/>
      <c r="C8" s="4"/>
      <c r="D8" s="4" t="s">
        <v>54</v>
      </c>
      <c r="E8" s="4" t="s">
        <v>55</v>
      </c>
      <c r="F8" s="4" t="s">
        <v>56</v>
      </c>
      <c r="G8" s="6" t="s">
        <v>57</v>
      </c>
      <c r="H8" s="7"/>
    </row>
    <row r="9" ht="44.25" customHeight="1" spans="1:8">
      <c r="A9" s="8"/>
      <c r="B9" s="9"/>
      <c r="C9" s="4" t="s">
        <v>102</v>
      </c>
      <c r="D9" s="11">
        <v>20.37</v>
      </c>
      <c r="E9" s="11">
        <v>0</v>
      </c>
      <c r="F9" s="26">
        <f>E9/D9</f>
        <v>0</v>
      </c>
      <c r="G9" s="11">
        <f>F9*20</f>
        <v>0</v>
      </c>
      <c r="H9" s="11"/>
    </row>
    <row r="10" spans="1:8">
      <c r="A10" s="4" t="s">
        <v>61</v>
      </c>
      <c r="B10" s="4" t="s">
        <v>62</v>
      </c>
      <c r="C10" s="4" t="s">
        <v>63</v>
      </c>
      <c r="D10" s="4" t="s">
        <v>64</v>
      </c>
      <c r="E10" s="4"/>
      <c r="F10" s="4" t="s">
        <v>65</v>
      </c>
      <c r="G10" s="4" t="s">
        <v>66</v>
      </c>
      <c r="H10" s="4" t="s">
        <v>67</v>
      </c>
    </row>
    <row r="11" ht="25.5" spans="1:8">
      <c r="A11" s="4"/>
      <c r="B11" s="4" t="s">
        <v>215</v>
      </c>
      <c r="C11" s="4" t="s">
        <v>216</v>
      </c>
      <c r="D11" s="4" t="s">
        <v>217</v>
      </c>
      <c r="E11" s="4"/>
      <c r="F11" s="4" t="s">
        <v>217</v>
      </c>
      <c r="G11" s="4" t="s">
        <v>218</v>
      </c>
      <c r="H11" s="11">
        <v>18</v>
      </c>
    </row>
    <row r="12" ht="30" customHeight="1" spans="1:8">
      <c r="A12" s="4"/>
      <c r="B12" s="4" t="s">
        <v>219</v>
      </c>
      <c r="C12" s="27" t="s">
        <v>68</v>
      </c>
      <c r="D12" s="4" t="s">
        <v>220</v>
      </c>
      <c r="E12" s="4"/>
      <c r="F12" s="4" t="s">
        <v>221</v>
      </c>
      <c r="G12" s="4" t="s">
        <v>221</v>
      </c>
      <c r="H12" s="11">
        <v>8</v>
      </c>
    </row>
    <row r="13" ht="26.25" customHeight="1" spans="1:8">
      <c r="A13" s="4"/>
      <c r="B13" s="4"/>
      <c r="C13" s="28" t="s">
        <v>70</v>
      </c>
      <c r="D13" s="28" t="s">
        <v>222</v>
      </c>
      <c r="E13" s="28"/>
      <c r="F13" s="28" t="s">
        <v>223</v>
      </c>
      <c r="G13" s="28" t="s">
        <v>223</v>
      </c>
      <c r="H13" s="11">
        <v>8</v>
      </c>
    </row>
    <row r="14" ht="25.5" spans="1:8">
      <c r="A14" s="4"/>
      <c r="B14" s="4" t="s">
        <v>20</v>
      </c>
      <c r="C14" s="4" t="s">
        <v>224</v>
      </c>
      <c r="D14" s="4" t="s">
        <v>225</v>
      </c>
      <c r="E14" s="4"/>
      <c r="F14" s="29" t="s">
        <v>226</v>
      </c>
      <c r="G14" s="29" t="s">
        <v>226</v>
      </c>
      <c r="H14" s="11">
        <v>8</v>
      </c>
    </row>
    <row r="15" ht="25.5" spans="1:8">
      <c r="A15" s="4"/>
      <c r="B15" s="4"/>
      <c r="C15" s="4" t="s">
        <v>73</v>
      </c>
      <c r="D15" s="4" t="s">
        <v>227</v>
      </c>
      <c r="E15" s="4"/>
      <c r="F15" s="4" t="s">
        <v>228</v>
      </c>
      <c r="G15" s="4" t="s">
        <v>228</v>
      </c>
      <c r="H15" s="11">
        <v>18</v>
      </c>
    </row>
    <row r="16" ht="38.25" spans="1:8">
      <c r="A16" s="4"/>
      <c r="B16" s="4" t="s">
        <v>21</v>
      </c>
      <c r="C16" s="4" t="s">
        <v>197</v>
      </c>
      <c r="D16" s="4" t="s">
        <v>229</v>
      </c>
      <c r="E16" s="4"/>
      <c r="F16" s="4" t="s">
        <v>174</v>
      </c>
      <c r="G16" s="19">
        <v>0.95</v>
      </c>
      <c r="H16" s="11">
        <v>10</v>
      </c>
    </row>
    <row r="17" ht="40.5" customHeight="1" spans="1:8">
      <c r="A17" s="4" t="s">
        <v>82</v>
      </c>
      <c r="B17" s="11">
        <f>G9+H11+H12+H13+H14+H15+H16</f>
        <v>70</v>
      </c>
      <c r="C17" s="11"/>
      <c r="D17" s="11"/>
      <c r="E17" s="11"/>
      <c r="F17" s="11"/>
      <c r="G17" s="11"/>
      <c r="H17" s="11"/>
    </row>
    <row r="18" ht="40.5" customHeight="1" spans="1:8">
      <c r="A18" s="4" t="s">
        <v>83</v>
      </c>
      <c r="B18" s="4"/>
      <c r="C18" s="5" t="s">
        <v>230</v>
      </c>
      <c r="D18" s="5"/>
      <c r="E18" s="5"/>
      <c r="F18" s="5"/>
      <c r="G18" s="5"/>
      <c r="H18" s="5"/>
    </row>
    <row r="19" ht="40.5" customHeight="1" spans="1:8">
      <c r="A19" s="4" t="s">
        <v>85</v>
      </c>
      <c r="B19" s="4"/>
      <c r="C19" s="5" t="s">
        <v>231</v>
      </c>
      <c r="D19" s="5"/>
      <c r="E19" s="5"/>
      <c r="F19" s="5"/>
      <c r="G19" s="5"/>
      <c r="H19" s="5"/>
    </row>
    <row r="20" ht="40.5" customHeight="1" spans="1:8">
      <c r="A20" s="4" t="s">
        <v>87</v>
      </c>
      <c r="B20" s="4"/>
      <c r="C20" s="4" t="s">
        <v>232</v>
      </c>
      <c r="D20" s="4"/>
      <c r="E20" s="4"/>
      <c r="F20" s="4"/>
      <c r="G20" s="4"/>
      <c r="H20" s="4"/>
    </row>
    <row r="21" ht="87.75" customHeight="1" spans="1:8">
      <c r="A21" s="20" t="s">
        <v>89</v>
      </c>
      <c r="B21" s="21"/>
      <c r="C21" s="21"/>
      <c r="D21" s="21"/>
      <c r="E21" s="21"/>
      <c r="F21" s="21"/>
      <c r="G21" s="21"/>
      <c r="H21" s="21"/>
    </row>
  </sheetData>
  <mergeCells count="34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3"/>
    <mergeCell ref="B14:B15"/>
    <mergeCell ref="A8:B9"/>
  </mergeCells>
  <pageMargins left="0.7" right="0.7" top="0.75" bottom="0.75" header="0.3" footer="0.3"/>
  <pageSetup paperSize="9" scale="9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view="pageLayout" zoomScaleNormal="100" topLeftCell="A16" workbookViewId="0">
      <selection activeCell="A20" sqref="A20:H20"/>
    </sheetView>
  </sheetViews>
  <sheetFormatPr defaultColWidth="9" defaultRowHeight="13.5" outlineLevelCol="7"/>
  <cols>
    <col min="5" max="5" width="18.625" customWidth="1"/>
    <col min="8" max="8" width="24.25" customWidth="1"/>
  </cols>
  <sheetData>
    <row r="1" ht="53.25" customHeight="1" spans="1:8">
      <c r="A1" s="1" t="s">
        <v>233</v>
      </c>
      <c r="B1" s="2"/>
      <c r="C1" s="2"/>
      <c r="D1" s="2"/>
      <c r="E1" s="2"/>
      <c r="F1" s="2"/>
      <c r="G1" s="2"/>
      <c r="H1" s="2"/>
    </row>
    <row r="2" ht="41.25" customHeight="1" spans="1:8">
      <c r="A2" s="22" t="s">
        <v>234</v>
      </c>
      <c r="B2" s="22"/>
      <c r="C2" s="22"/>
      <c r="D2" s="22"/>
      <c r="E2" s="22"/>
      <c r="F2" s="22"/>
      <c r="G2" s="22"/>
      <c r="H2" s="22"/>
    </row>
    <row r="3" ht="30.95" customHeight="1" spans="1:8">
      <c r="A3" s="4" t="s">
        <v>7</v>
      </c>
      <c r="B3" s="4"/>
      <c r="C3" s="4" t="s">
        <v>43</v>
      </c>
      <c r="D3" s="4"/>
      <c r="E3" s="4"/>
      <c r="F3" s="4"/>
      <c r="G3" s="4"/>
      <c r="H3" s="4"/>
    </row>
    <row r="4" ht="39" customHeight="1" spans="1:8">
      <c r="A4" s="4" t="s">
        <v>93</v>
      </c>
      <c r="B4" s="4"/>
      <c r="C4" s="17" t="s">
        <v>94</v>
      </c>
      <c r="D4" s="23"/>
      <c r="E4" s="18"/>
      <c r="F4" s="4" t="s">
        <v>95</v>
      </c>
      <c r="G4" s="4"/>
      <c r="H4" s="4" t="s">
        <v>50</v>
      </c>
    </row>
    <row r="5" ht="27" customHeight="1" spans="1:8">
      <c r="A5" s="4" t="s">
        <v>96</v>
      </c>
      <c r="B5" s="4"/>
      <c r="C5" s="5" t="s">
        <v>203</v>
      </c>
      <c r="D5" s="5"/>
      <c r="E5" s="5"/>
      <c r="F5" s="5"/>
      <c r="G5" s="5"/>
      <c r="H5" s="5"/>
    </row>
    <row r="6" ht="33.75" customHeight="1" spans="1:8">
      <c r="A6" s="4" t="s">
        <v>98</v>
      </c>
      <c r="B6" s="4"/>
      <c r="C6" s="5" t="s">
        <v>204</v>
      </c>
      <c r="D6" s="5"/>
      <c r="E6" s="5"/>
      <c r="F6" s="5"/>
      <c r="G6" s="5"/>
      <c r="H6" s="5"/>
    </row>
    <row r="7" ht="21.95" customHeight="1" spans="1:8">
      <c r="A7" s="4" t="s">
        <v>100</v>
      </c>
      <c r="B7" s="4"/>
      <c r="C7" s="5" t="s">
        <v>122</v>
      </c>
      <c r="D7" s="5"/>
      <c r="E7" s="5"/>
      <c r="F7" s="5"/>
      <c r="G7" s="5"/>
      <c r="H7" s="5"/>
    </row>
    <row r="8" ht="38.25" customHeight="1" spans="1:8">
      <c r="A8" s="6" t="s">
        <v>53</v>
      </c>
      <c r="B8" s="7"/>
      <c r="C8" s="4"/>
      <c r="D8" s="4" t="s">
        <v>54</v>
      </c>
      <c r="E8" s="4" t="s">
        <v>55</v>
      </c>
      <c r="F8" s="4" t="s">
        <v>56</v>
      </c>
      <c r="G8" s="6" t="s">
        <v>57</v>
      </c>
      <c r="H8" s="7"/>
    </row>
    <row r="9" ht="48" customHeight="1" spans="1:8">
      <c r="A9" s="8"/>
      <c r="B9" s="9"/>
      <c r="C9" s="4" t="s">
        <v>102</v>
      </c>
      <c r="D9" s="4">
        <v>26.94</v>
      </c>
      <c r="E9" s="24">
        <v>26.94</v>
      </c>
      <c r="F9" s="25">
        <f>E9/D9</f>
        <v>1</v>
      </c>
      <c r="G9" s="11">
        <f>F9*20</f>
        <v>20</v>
      </c>
      <c r="H9" s="11"/>
    </row>
    <row r="10" ht="51" customHeight="1" spans="1:8">
      <c r="A10" s="12" t="s">
        <v>61</v>
      </c>
      <c r="B10" s="13" t="s">
        <v>62</v>
      </c>
      <c r="C10" s="4" t="s">
        <v>63</v>
      </c>
      <c r="D10" s="4" t="s">
        <v>64</v>
      </c>
      <c r="E10" s="4"/>
      <c r="F10" s="4" t="s">
        <v>65</v>
      </c>
      <c r="G10" s="4" t="s">
        <v>66</v>
      </c>
      <c r="H10" s="4" t="s">
        <v>67</v>
      </c>
    </row>
    <row r="11" ht="25.5" spans="1:8">
      <c r="A11" s="12"/>
      <c r="B11" s="12" t="s">
        <v>215</v>
      </c>
      <c r="C11" s="4" t="s">
        <v>235</v>
      </c>
      <c r="D11" s="4" t="s">
        <v>236</v>
      </c>
      <c r="E11" s="4"/>
      <c r="F11" s="4">
        <v>26.94</v>
      </c>
      <c r="G11" s="4">
        <v>26.94</v>
      </c>
      <c r="H11" s="4">
        <v>20</v>
      </c>
    </row>
    <row r="12" ht="27" customHeight="1" spans="1:8">
      <c r="A12" s="12"/>
      <c r="B12" s="14" t="s">
        <v>219</v>
      </c>
      <c r="C12" s="15" t="s">
        <v>68</v>
      </c>
      <c r="D12" s="4" t="s">
        <v>237</v>
      </c>
      <c r="E12" s="4"/>
      <c r="F12" s="19">
        <v>1</v>
      </c>
      <c r="G12" s="19">
        <v>1</v>
      </c>
      <c r="H12" s="4">
        <v>10</v>
      </c>
    </row>
    <row r="13" ht="29.25" customHeight="1" spans="1:8">
      <c r="A13" s="12"/>
      <c r="B13" s="12"/>
      <c r="C13" s="16" t="s">
        <v>70</v>
      </c>
      <c r="D13" s="17" t="s">
        <v>238</v>
      </c>
      <c r="E13" s="18"/>
      <c r="F13" s="19">
        <v>1</v>
      </c>
      <c r="G13" s="19">
        <v>1</v>
      </c>
      <c r="H13" s="4">
        <v>10</v>
      </c>
    </row>
    <row r="14" ht="25.5" spans="1:8">
      <c r="A14" s="12"/>
      <c r="B14" s="14" t="s">
        <v>20</v>
      </c>
      <c r="C14" s="4" t="s">
        <v>239</v>
      </c>
      <c r="D14" s="4" t="s">
        <v>240</v>
      </c>
      <c r="E14" s="4"/>
      <c r="F14" s="4" t="s">
        <v>226</v>
      </c>
      <c r="G14" s="19" t="s">
        <v>226</v>
      </c>
      <c r="H14" s="4">
        <v>28</v>
      </c>
    </row>
    <row r="15" ht="38.25" spans="1:8">
      <c r="A15" s="12"/>
      <c r="B15" s="4" t="s">
        <v>21</v>
      </c>
      <c r="C15" s="4" t="s">
        <v>197</v>
      </c>
      <c r="D15" s="4" t="s">
        <v>241</v>
      </c>
      <c r="E15" s="4"/>
      <c r="F15" s="19">
        <v>1</v>
      </c>
      <c r="G15" s="19">
        <v>1</v>
      </c>
      <c r="H15" s="4">
        <v>10</v>
      </c>
    </row>
    <row r="16" ht="36" customHeight="1" spans="1:8">
      <c r="A16" s="4" t="s">
        <v>82</v>
      </c>
      <c r="B16" s="11">
        <f>H15+H14+H13+H12+G9+H11</f>
        <v>98</v>
      </c>
      <c r="C16" s="11"/>
      <c r="D16" s="11"/>
      <c r="E16" s="11"/>
      <c r="F16" s="11"/>
      <c r="G16" s="11"/>
      <c r="H16" s="11"/>
    </row>
    <row r="17" ht="37.5" customHeight="1" spans="1:8">
      <c r="A17" s="4" t="s">
        <v>83</v>
      </c>
      <c r="B17" s="4"/>
      <c r="C17" s="5" t="s">
        <v>242</v>
      </c>
      <c r="D17" s="5"/>
      <c r="E17" s="5"/>
      <c r="F17" s="5"/>
      <c r="G17" s="5"/>
      <c r="H17" s="5"/>
    </row>
    <row r="18" ht="37.5" customHeight="1" spans="1:8">
      <c r="A18" s="4" t="s">
        <v>85</v>
      </c>
      <c r="B18" s="4"/>
      <c r="C18" s="5" t="s">
        <v>243</v>
      </c>
      <c r="D18" s="5"/>
      <c r="E18" s="5"/>
      <c r="F18" s="5"/>
      <c r="G18" s="5"/>
      <c r="H18" s="5"/>
    </row>
    <row r="19" ht="37.5" customHeight="1" spans="1:8">
      <c r="A19" s="4" t="s">
        <v>87</v>
      </c>
      <c r="B19" s="4"/>
      <c r="C19" s="4" t="s">
        <v>244</v>
      </c>
      <c r="D19" s="4"/>
      <c r="E19" s="4"/>
      <c r="F19" s="4"/>
      <c r="G19" s="4"/>
      <c r="H19" s="4"/>
    </row>
    <row r="20" ht="129" customHeight="1" spans="1:8">
      <c r="A20" s="20" t="s">
        <v>89</v>
      </c>
      <c r="B20" s="21"/>
      <c r="C20" s="21"/>
      <c r="D20" s="21"/>
      <c r="E20" s="21"/>
      <c r="F20" s="21"/>
      <c r="G20" s="21"/>
      <c r="H20" s="21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" right="0.7" top="0.75" bottom="0.75" header="0.3" footer="0.3"/>
  <pageSetup paperSize="9" scale="9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J3" sqref="J3"/>
    </sheetView>
  </sheetViews>
  <sheetFormatPr defaultColWidth="9" defaultRowHeight="13.5" outlineLevelCol="7"/>
  <cols>
    <col min="8" max="8" width="31.125" customWidth="1"/>
  </cols>
  <sheetData>
    <row r="1" ht="78.75" customHeight="1" spans="1:8">
      <c r="A1" s="1" t="s">
        <v>245</v>
      </c>
      <c r="B1" s="2"/>
      <c r="C1" s="2"/>
      <c r="D1" s="2"/>
      <c r="E1" s="2"/>
      <c r="F1" s="2"/>
      <c r="G1" s="2"/>
      <c r="H1" s="2"/>
    </row>
    <row r="2" ht="53.25" customHeight="1" spans="1:8">
      <c r="A2" s="3" t="s">
        <v>246</v>
      </c>
      <c r="B2" s="3"/>
      <c r="C2" s="3"/>
      <c r="D2" s="3"/>
      <c r="E2" s="3"/>
      <c r="F2" s="3"/>
      <c r="G2" s="3"/>
      <c r="H2" s="3"/>
    </row>
    <row r="3" ht="53.25" customHeight="1" spans="1:8">
      <c r="A3" s="4" t="s">
        <v>7</v>
      </c>
      <c r="B3" s="4"/>
      <c r="C3" s="4" t="s">
        <v>247</v>
      </c>
      <c r="D3" s="4"/>
      <c r="E3" s="4"/>
      <c r="F3" s="4"/>
      <c r="G3" s="4"/>
      <c r="H3" s="4"/>
    </row>
    <row r="4" ht="27.95" customHeight="1" spans="1:8">
      <c r="A4" s="4" t="s">
        <v>93</v>
      </c>
      <c r="B4" s="4"/>
      <c r="C4" s="4" t="s">
        <v>94</v>
      </c>
      <c r="D4" s="4"/>
      <c r="E4" s="4"/>
      <c r="F4" s="4" t="s">
        <v>95</v>
      </c>
      <c r="G4" s="4"/>
      <c r="H4" s="4" t="s">
        <v>50</v>
      </c>
    </row>
    <row r="5" ht="42.75" customHeight="1" spans="1:8">
      <c r="A5" s="4" t="s">
        <v>96</v>
      </c>
      <c r="B5" s="4"/>
      <c r="C5" s="5" t="s">
        <v>203</v>
      </c>
      <c r="D5" s="5"/>
      <c r="E5" s="5"/>
      <c r="F5" s="5"/>
      <c r="G5" s="5"/>
      <c r="H5" s="5"/>
    </row>
    <row r="6" ht="42.75" customHeight="1" spans="1:8">
      <c r="A6" s="4" t="s">
        <v>98</v>
      </c>
      <c r="B6" s="4"/>
      <c r="C6" s="5" t="s">
        <v>204</v>
      </c>
      <c r="D6" s="5"/>
      <c r="E6" s="5"/>
      <c r="F6" s="5"/>
      <c r="G6" s="5"/>
      <c r="H6" s="5"/>
    </row>
    <row r="7" ht="42.75" customHeight="1" spans="1:8">
      <c r="A7" s="4" t="s">
        <v>100</v>
      </c>
      <c r="B7" s="4"/>
      <c r="C7" s="5" t="s">
        <v>122</v>
      </c>
      <c r="D7" s="5"/>
      <c r="E7" s="5"/>
      <c r="F7" s="5"/>
      <c r="G7" s="5"/>
      <c r="H7" s="5"/>
    </row>
    <row r="8" ht="42" customHeight="1" spans="1:8">
      <c r="A8" s="6" t="s">
        <v>53</v>
      </c>
      <c r="B8" s="7"/>
      <c r="C8" s="4"/>
      <c r="D8" s="4" t="s">
        <v>54</v>
      </c>
      <c r="E8" s="4" t="s">
        <v>55</v>
      </c>
      <c r="F8" s="4" t="s">
        <v>56</v>
      </c>
      <c r="G8" s="6" t="s">
        <v>57</v>
      </c>
      <c r="H8" s="7"/>
    </row>
    <row r="9" ht="25.5" spans="1:8">
      <c r="A9" s="8"/>
      <c r="B9" s="9"/>
      <c r="C9" s="4" t="s">
        <v>102</v>
      </c>
      <c r="D9" s="4">
        <v>38</v>
      </c>
      <c r="E9" s="4">
        <v>3.04</v>
      </c>
      <c r="F9" s="10">
        <f>E9/D9</f>
        <v>0.08</v>
      </c>
      <c r="G9" s="11">
        <v>1.59</v>
      </c>
      <c r="H9" s="11"/>
    </row>
    <row r="10" ht="41.25" customHeight="1" spans="1:8">
      <c r="A10" s="12" t="s">
        <v>61</v>
      </c>
      <c r="B10" s="13" t="s">
        <v>62</v>
      </c>
      <c r="C10" s="4" t="s">
        <v>63</v>
      </c>
      <c r="D10" s="4" t="s">
        <v>64</v>
      </c>
      <c r="E10" s="4"/>
      <c r="F10" s="4" t="s">
        <v>65</v>
      </c>
      <c r="G10" s="4" t="s">
        <v>66</v>
      </c>
      <c r="H10" s="4" t="s">
        <v>67</v>
      </c>
    </row>
    <row r="11" ht="25.5" spans="1:8">
      <c r="A11" s="12"/>
      <c r="B11" s="12" t="s">
        <v>215</v>
      </c>
      <c r="C11" s="4" t="s">
        <v>235</v>
      </c>
      <c r="D11" s="4" t="s">
        <v>248</v>
      </c>
      <c r="E11" s="4"/>
      <c r="F11" s="4">
        <v>3.04</v>
      </c>
      <c r="G11" s="4">
        <v>3.04</v>
      </c>
      <c r="H11" s="11">
        <v>19</v>
      </c>
    </row>
    <row r="12" ht="31.5" customHeight="1" spans="1:8">
      <c r="A12" s="12"/>
      <c r="B12" s="14" t="s">
        <v>219</v>
      </c>
      <c r="C12" s="15" t="s">
        <v>68</v>
      </c>
      <c r="D12" s="4" t="s">
        <v>249</v>
      </c>
      <c r="E12" s="4"/>
      <c r="F12" s="4" t="s">
        <v>250</v>
      </c>
      <c r="G12" s="4" t="s">
        <v>250</v>
      </c>
      <c r="H12" s="11">
        <v>8</v>
      </c>
    </row>
    <row r="13" ht="31.5" customHeight="1" spans="1:8">
      <c r="A13" s="12"/>
      <c r="B13" s="12"/>
      <c r="C13" s="16" t="s">
        <v>70</v>
      </c>
      <c r="D13" s="17" t="s">
        <v>251</v>
      </c>
      <c r="E13" s="18"/>
      <c r="F13" s="19">
        <v>1</v>
      </c>
      <c r="G13" s="19">
        <v>1</v>
      </c>
      <c r="H13" s="11">
        <v>8</v>
      </c>
    </row>
    <row r="14" ht="25.5" spans="1:8">
      <c r="A14" s="12"/>
      <c r="B14" s="14" t="s">
        <v>20</v>
      </c>
      <c r="C14" s="4" t="s">
        <v>239</v>
      </c>
      <c r="D14" s="4" t="s">
        <v>252</v>
      </c>
      <c r="E14" s="4"/>
      <c r="F14" s="4" t="s">
        <v>75</v>
      </c>
      <c r="G14" s="19" t="s">
        <v>75</v>
      </c>
      <c r="H14" s="11">
        <v>25</v>
      </c>
    </row>
    <row r="15" ht="38.25" spans="1:8">
      <c r="A15" s="12"/>
      <c r="B15" s="4" t="s">
        <v>21</v>
      </c>
      <c r="C15" s="4" t="s">
        <v>197</v>
      </c>
      <c r="D15" s="4" t="s">
        <v>253</v>
      </c>
      <c r="E15" s="4"/>
      <c r="F15" s="4" t="s">
        <v>174</v>
      </c>
      <c r="G15" s="19">
        <v>0.95</v>
      </c>
      <c r="H15" s="11">
        <v>10</v>
      </c>
    </row>
    <row r="16" ht="39.75" customHeight="1" spans="1:8">
      <c r="A16" s="4" t="s">
        <v>82</v>
      </c>
      <c r="B16" s="11">
        <f>H15+H14+H13+H12+G9+H11</f>
        <v>71.59</v>
      </c>
      <c r="C16" s="11"/>
      <c r="D16" s="11"/>
      <c r="E16" s="11"/>
      <c r="F16" s="11"/>
      <c r="G16" s="11"/>
      <c r="H16" s="11"/>
    </row>
    <row r="17" ht="39.75" customHeight="1" spans="1:8">
      <c r="A17" s="4" t="s">
        <v>83</v>
      </c>
      <c r="B17" s="4"/>
      <c r="C17" s="5" t="s">
        <v>254</v>
      </c>
      <c r="D17" s="5"/>
      <c r="E17" s="5"/>
      <c r="F17" s="5"/>
      <c r="G17" s="5"/>
      <c r="H17" s="5"/>
    </row>
    <row r="18" ht="39.75" customHeight="1" spans="1:8">
      <c r="A18" s="4" t="s">
        <v>85</v>
      </c>
      <c r="B18" s="4"/>
      <c r="C18" s="5" t="s">
        <v>255</v>
      </c>
      <c r="D18" s="5"/>
      <c r="E18" s="5"/>
      <c r="F18" s="5"/>
      <c r="G18" s="5"/>
      <c r="H18" s="5"/>
    </row>
    <row r="19" ht="39.75" customHeight="1" spans="1:8">
      <c r="A19" s="4" t="s">
        <v>87</v>
      </c>
      <c r="B19" s="4"/>
      <c r="C19" s="4" t="s">
        <v>256</v>
      </c>
      <c r="D19" s="4"/>
      <c r="E19" s="4"/>
      <c r="F19" s="4"/>
      <c r="G19" s="4"/>
      <c r="H19" s="4"/>
    </row>
    <row r="20" ht="136.5" customHeight="1" spans="1:8">
      <c r="A20" s="20" t="s">
        <v>89</v>
      </c>
      <c r="B20" s="21"/>
      <c r="C20" s="21"/>
      <c r="D20" s="21"/>
      <c r="E20" s="21"/>
      <c r="F20" s="21"/>
      <c r="G20" s="21"/>
      <c r="H20" s="21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" right="0.7" top="0.75" bottom="0.75" header="0.3" footer="0.3"/>
  <pageSetup paperSize="9" scale="8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F18" sqref="F18"/>
    </sheetView>
  </sheetViews>
  <sheetFormatPr defaultColWidth="9" defaultRowHeight="13.5"/>
  <cols>
    <col min="1" max="1" width="3.75" customWidth="1"/>
    <col min="2" max="2" width="11.125" customWidth="1"/>
    <col min="3" max="3" width="13" customWidth="1"/>
    <col min="5" max="5" width="8.875" customWidth="1"/>
    <col min="6" max="6" width="9.25" customWidth="1"/>
    <col min="7" max="7" width="6.875" customWidth="1"/>
    <col min="8" max="8" width="7.625" customWidth="1"/>
    <col min="9" max="9" width="8.625" customWidth="1"/>
    <col min="12" max="12" width="11.25" customWidth="1"/>
    <col min="13" max="13" width="6.125" customWidth="1"/>
    <col min="14" max="14" width="21.5" customWidth="1"/>
    <col min="15" max="15" width="9.375"/>
  </cols>
  <sheetData>
    <row r="1" ht="57" customHeight="1" spans="1:14">
      <c r="A1" s="71" t="s">
        <v>26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="68" customFormat="1" ht="24.95" customHeight="1" spans="1:14">
      <c r="A2" s="73" t="s">
        <v>27</v>
      </c>
      <c r="B2" s="73"/>
      <c r="C2" s="73" t="s">
        <v>28</v>
      </c>
      <c r="D2" s="73"/>
      <c r="E2" s="73" t="s">
        <v>29</v>
      </c>
      <c r="F2" s="73"/>
      <c r="G2" s="73">
        <v>13080608122</v>
      </c>
      <c r="H2" s="73"/>
      <c r="I2" s="73"/>
      <c r="J2" s="73"/>
      <c r="K2" s="73"/>
      <c r="L2" s="73"/>
      <c r="M2" s="73"/>
      <c r="N2" s="73" t="s">
        <v>3</v>
      </c>
    </row>
    <row r="3" s="69" customFormat="1" ht="18.95" customHeight="1" spans="1:14">
      <c r="A3" s="74" t="s">
        <v>4</v>
      </c>
      <c r="B3" s="74" t="s">
        <v>6</v>
      </c>
      <c r="C3" s="74" t="s">
        <v>7</v>
      </c>
      <c r="D3" s="74" t="s">
        <v>8</v>
      </c>
      <c r="E3" s="75" t="s">
        <v>9</v>
      </c>
      <c r="F3" s="75"/>
      <c r="G3" s="75"/>
      <c r="H3" s="74" t="s">
        <v>10</v>
      </c>
      <c r="I3" s="85" t="s">
        <v>30</v>
      </c>
      <c r="J3" s="86"/>
      <c r="K3" s="86"/>
      <c r="L3" s="86"/>
      <c r="M3" s="87"/>
      <c r="N3" s="74" t="s">
        <v>13</v>
      </c>
    </row>
    <row r="4" s="69" customFormat="1" ht="39.75" customHeight="1" spans="1:14">
      <c r="A4" s="76"/>
      <c r="B4" s="76"/>
      <c r="C4" s="76"/>
      <c r="D4" s="76"/>
      <c r="E4" s="76" t="s">
        <v>14</v>
      </c>
      <c r="F4" s="76" t="s">
        <v>15</v>
      </c>
      <c r="G4" s="76" t="s">
        <v>16</v>
      </c>
      <c r="H4" s="76"/>
      <c r="I4" s="75" t="s">
        <v>17</v>
      </c>
      <c r="J4" s="75" t="s">
        <v>31</v>
      </c>
      <c r="K4" s="75" t="s">
        <v>20</v>
      </c>
      <c r="L4" s="75" t="s">
        <v>32</v>
      </c>
      <c r="M4" s="75" t="s">
        <v>22</v>
      </c>
      <c r="N4" s="76"/>
    </row>
    <row r="5" s="69" customFormat="1" ht="30" customHeight="1" spans="1:14">
      <c r="A5" s="76">
        <v>1</v>
      </c>
      <c r="B5" s="77" t="s">
        <v>24</v>
      </c>
      <c r="C5" s="78" t="s">
        <v>33</v>
      </c>
      <c r="D5" s="77" t="s">
        <v>24</v>
      </c>
      <c r="E5" s="79">
        <v>3.5</v>
      </c>
      <c r="F5" s="79"/>
      <c r="G5" s="79">
        <f>E5+F5</f>
        <v>3.5</v>
      </c>
      <c r="H5" s="76">
        <v>3.5</v>
      </c>
      <c r="I5" s="88">
        <v>20</v>
      </c>
      <c r="J5" s="75">
        <v>39</v>
      </c>
      <c r="K5" s="75">
        <v>29</v>
      </c>
      <c r="L5" s="75">
        <v>10</v>
      </c>
      <c r="M5" s="79">
        <v>98</v>
      </c>
      <c r="N5" s="76"/>
    </row>
    <row r="6" s="70" customFormat="1" ht="30" customHeight="1" spans="1:14">
      <c r="A6" s="76">
        <v>2</v>
      </c>
      <c r="B6" s="77" t="s">
        <v>24</v>
      </c>
      <c r="C6" s="78" t="s">
        <v>34</v>
      </c>
      <c r="D6" s="77" t="s">
        <v>24</v>
      </c>
      <c r="E6" s="80">
        <v>11.18</v>
      </c>
      <c r="F6" s="80"/>
      <c r="G6" s="80">
        <f t="shared" ref="G6:G16" si="0">E6+F6</f>
        <v>11.18</v>
      </c>
      <c r="H6" s="81">
        <v>0</v>
      </c>
      <c r="I6" s="89">
        <f t="shared" ref="I6:I17" si="1">20*(H6/G6)</f>
        <v>0</v>
      </c>
      <c r="J6" s="90">
        <v>35</v>
      </c>
      <c r="K6" s="90">
        <v>27</v>
      </c>
      <c r="L6" s="90">
        <v>10</v>
      </c>
      <c r="M6" s="79">
        <f t="shared" ref="M6:M17" si="2">SUM(I6:L6)</f>
        <v>72</v>
      </c>
      <c r="N6" s="81" t="s">
        <v>35</v>
      </c>
    </row>
    <row r="7" s="70" customFormat="1" ht="30" customHeight="1" spans="1:14">
      <c r="A7" s="76">
        <v>3</v>
      </c>
      <c r="B7" s="78" t="s">
        <v>24</v>
      </c>
      <c r="C7" s="78" t="s">
        <v>36</v>
      </c>
      <c r="D7" s="78" t="s">
        <v>24</v>
      </c>
      <c r="E7" s="80">
        <v>2.7</v>
      </c>
      <c r="F7" s="80"/>
      <c r="G7" s="80">
        <f t="shared" si="0"/>
        <v>2.7</v>
      </c>
      <c r="H7" s="81">
        <v>1.96</v>
      </c>
      <c r="I7" s="89">
        <f t="shared" si="1"/>
        <v>14.5185185185185</v>
      </c>
      <c r="J7" s="80">
        <v>40</v>
      </c>
      <c r="K7" s="80">
        <v>30</v>
      </c>
      <c r="L7" s="80">
        <v>10</v>
      </c>
      <c r="M7" s="80">
        <f t="shared" si="2"/>
        <v>94.5185185185185</v>
      </c>
      <c r="N7" s="81"/>
    </row>
    <row r="8" s="70" customFormat="1" ht="45.95" customHeight="1" spans="1:14">
      <c r="A8" s="76">
        <v>4</v>
      </c>
      <c r="B8" s="77" t="s">
        <v>24</v>
      </c>
      <c r="C8" s="78" t="s">
        <v>37</v>
      </c>
      <c r="D8" s="77" t="s">
        <v>24</v>
      </c>
      <c r="E8" s="80">
        <v>8.81</v>
      </c>
      <c r="F8" s="80"/>
      <c r="G8" s="80">
        <f t="shared" si="0"/>
        <v>8.81</v>
      </c>
      <c r="H8" s="81">
        <v>7.62</v>
      </c>
      <c r="I8" s="89">
        <f t="shared" si="1"/>
        <v>17.2985244040863</v>
      </c>
      <c r="J8" s="90">
        <v>40</v>
      </c>
      <c r="K8" s="90">
        <v>30</v>
      </c>
      <c r="L8" s="90">
        <v>10</v>
      </c>
      <c r="M8" s="79">
        <f t="shared" si="2"/>
        <v>97.2985244040863</v>
      </c>
      <c r="N8" s="91"/>
    </row>
    <row r="9" s="70" customFormat="1" ht="30" customHeight="1" spans="1:14">
      <c r="A9" s="76">
        <v>5</v>
      </c>
      <c r="B9" s="78" t="s">
        <v>24</v>
      </c>
      <c r="C9" s="81" t="s">
        <v>38</v>
      </c>
      <c r="D9" s="78" t="s">
        <v>24</v>
      </c>
      <c r="E9" s="81">
        <v>0.52</v>
      </c>
      <c r="F9" s="81"/>
      <c r="G9" s="80">
        <f t="shared" si="0"/>
        <v>0.52</v>
      </c>
      <c r="H9" s="81">
        <v>0.24</v>
      </c>
      <c r="I9" s="89">
        <f t="shared" si="1"/>
        <v>9.23076923076923</v>
      </c>
      <c r="J9" s="90">
        <v>38</v>
      </c>
      <c r="K9" s="90">
        <v>30</v>
      </c>
      <c r="L9" s="90">
        <v>10</v>
      </c>
      <c r="M9" s="80">
        <f t="shared" si="2"/>
        <v>87.2307692307692</v>
      </c>
      <c r="N9" s="76" t="s">
        <v>35</v>
      </c>
    </row>
    <row r="10" s="70" customFormat="1" ht="30" customHeight="1" spans="1:14">
      <c r="A10" s="76">
        <v>6</v>
      </c>
      <c r="B10" s="78" t="s">
        <v>24</v>
      </c>
      <c r="C10" s="82" t="s">
        <v>39</v>
      </c>
      <c r="D10" s="78" t="s">
        <v>24</v>
      </c>
      <c r="E10" s="83">
        <v>20</v>
      </c>
      <c r="F10" s="83"/>
      <c r="G10" s="80">
        <f t="shared" si="0"/>
        <v>20</v>
      </c>
      <c r="H10" s="81">
        <v>11.02</v>
      </c>
      <c r="I10" s="89">
        <f t="shared" si="1"/>
        <v>11.02</v>
      </c>
      <c r="J10" s="80">
        <v>35</v>
      </c>
      <c r="K10" s="80">
        <v>25</v>
      </c>
      <c r="L10" s="80">
        <v>10</v>
      </c>
      <c r="M10" s="80">
        <f t="shared" si="2"/>
        <v>81.02</v>
      </c>
      <c r="N10" s="81" t="s">
        <v>35</v>
      </c>
    </row>
    <row r="11" s="70" customFormat="1" ht="30" customHeight="1" spans="1:14">
      <c r="A11" s="76">
        <v>7</v>
      </c>
      <c r="B11" s="77" t="s">
        <v>24</v>
      </c>
      <c r="C11" s="78" t="s">
        <v>40</v>
      </c>
      <c r="D11" s="77" t="s">
        <v>24</v>
      </c>
      <c r="E11" s="80">
        <v>4.8</v>
      </c>
      <c r="F11" s="80"/>
      <c r="G11" s="80">
        <f t="shared" si="0"/>
        <v>4.8</v>
      </c>
      <c r="H11" s="81">
        <v>0</v>
      </c>
      <c r="I11" s="89">
        <f t="shared" si="1"/>
        <v>0</v>
      </c>
      <c r="J11" s="80">
        <v>35</v>
      </c>
      <c r="K11" s="80">
        <v>28</v>
      </c>
      <c r="L11" s="80">
        <v>10</v>
      </c>
      <c r="M11" s="79">
        <f t="shared" si="2"/>
        <v>73</v>
      </c>
      <c r="N11" s="81" t="s">
        <v>35</v>
      </c>
    </row>
    <row r="12" s="70" customFormat="1" ht="30" customHeight="1" spans="1:14">
      <c r="A12" s="76">
        <v>8</v>
      </c>
      <c r="B12" s="78" t="s">
        <v>24</v>
      </c>
      <c r="C12" s="78" t="s">
        <v>41</v>
      </c>
      <c r="D12" s="78" t="s">
        <v>24</v>
      </c>
      <c r="E12" s="80">
        <v>37.62</v>
      </c>
      <c r="F12" s="80">
        <v>3.15</v>
      </c>
      <c r="G12" s="80">
        <f t="shared" si="0"/>
        <v>40.77</v>
      </c>
      <c r="H12" s="81">
        <v>40.77</v>
      </c>
      <c r="I12" s="89">
        <f t="shared" si="1"/>
        <v>20</v>
      </c>
      <c r="J12" s="90">
        <v>39</v>
      </c>
      <c r="K12" s="90">
        <v>29</v>
      </c>
      <c r="L12" s="90">
        <v>10</v>
      </c>
      <c r="M12" s="80">
        <f t="shared" si="2"/>
        <v>98</v>
      </c>
      <c r="N12" s="81"/>
    </row>
    <row r="13" s="70" customFormat="1" ht="30" customHeight="1" spans="1:14">
      <c r="A13" s="76">
        <v>9</v>
      </c>
      <c r="B13" s="77" t="s">
        <v>24</v>
      </c>
      <c r="C13" s="78" t="s">
        <v>42</v>
      </c>
      <c r="D13" s="77" t="s">
        <v>24</v>
      </c>
      <c r="E13" s="80">
        <v>20.08</v>
      </c>
      <c r="F13" s="80"/>
      <c r="G13" s="80">
        <f t="shared" si="0"/>
        <v>20.08</v>
      </c>
      <c r="H13" s="81">
        <v>6.95</v>
      </c>
      <c r="I13" s="89">
        <f t="shared" si="1"/>
        <v>6.92231075697211</v>
      </c>
      <c r="J13" s="90">
        <v>38</v>
      </c>
      <c r="K13" s="90">
        <v>28</v>
      </c>
      <c r="L13" s="90">
        <v>10</v>
      </c>
      <c r="M13" s="79">
        <f t="shared" si="2"/>
        <v>82.9223107569721</v>
      </c>
      <c r="N13" s="81" t="s">
        <v>35</v>
      </c>
    </row>
    <row r="14" s="70" customFormat="1" ht="30" customHeight="1" spans="1:14">
      <c r="A14" s="76">
        <v>10</v>
      </c>
      <c r="B14" s="77" t="s">
        <v>24</v>
      </c>
      <c r="C14" s="82" t="s">
        <v>43</v>
      </c>
      <c r="D14" s="78" t="s">
        <v>24</v>
      </c>
      <c r="E14" s="83">
        <v>26.94</v>
      </c>
      <c r="F14" s="83"/>
      <c r="G14" s="80">
        <f t="shared" si="0"/>
        <v>26.94</v>
      </c>
      <c r="H14" s="81">
        <v>26.94</v>
      </c>
      <c r="I14" s="89">
        <f t="shared" si="1"/>
        <v>20</v>
      </c>
      <c r="J14" s="90">
        <v>38</v>
      </c>
      <c r="K14" s="90">
        <v>30</v>
      </c>
      <c r="L14" s="90">
        <v>10</v>
      </c>
      <c r="M14" s="79">
        <f t="shared" si="2"/>
        <v>98</v>
      </c>
      <c r="N14" s="81"/>
    </row>
    <row r="15" s="70" customFormat="1" ht="30" customHeight="1" spans="1:14">
      <c r="A15" s="76">
        <v>11</v>
      </c>
      <c r="B15" s="77" t="s">
        <v>24</v>
      </c>
      <c r="C15" s="82" t="s">
        <v>44</v>
      </c>
      <c r="D15" s="77" t="s">
        <v>24</v>
      </c>
      <c r="E15" s="83">
        <v>20.37</v>
      </c>
      <c r="F15" s="83"/>
      <c r="G15" s="80">
        <f t="shared" si="0"/>
        <v>20.37</v>
      </c>
      <c r="H15" s="81">
        <v>0</v>
      </c>
      <c r="I15" s="89">
        <f t="shared" si="1"/>
        <v>0</v>
      </c>
      <c r="J15" s="90">
        <v>35</v>
      </c>
      <c r="K15" s="90">
        <v>25</v>
      </c>
      <c r="L15" s="90">
        <v>10</v>
      </c>
      <c r="M15" s="79">
        <f t="shared" si="2"/>
        <v>70</v>
      </c>
      <c r="N15" s="81"/>
    </row>
    <row r="16" s="70" customFormat="1" ht="54.75" customHeight="1" spans="1:14">
      <c r="A16" s="76">
        <v>12</v>
      </c>
      <c r="B16" s="77" t="s">
        <v>24</v>
      </c>
      <c r="C16" s="82" t="s">
        <v>45</v>
      </c>
      <c r="D16" s="78" t="s">
        <v>24</v>
      </c>
      <c r="E16" s="83">
        <v>38</v>
      </c>
      <c r="F16" s="83"/>
      <c r="G16" s="80">
        <f t="shared" si="0"/>
        <v>38</v>
      </c>
      <c r="H16" s="81">
        <v>3.03</v>
      </c>
      <c r="I16" s="89">
        <f t="shared" si="1"/>
        <v>1.59473684210526</v>
      </c>
      <c r="J16" s="90">
        <v>35</v>
      </c>
      <c r="K16" s="90">
        <v>25</v>
      </c>
      <c r="L16" s="90">
        <v>10</v>
      </c>
      <c r="M16" s="79">
        <f t="shared" si="2"/>
        <v>71.5947368421053</v>
      </c>
      <c r="N16" s="81" t="s">
        <v>35</v>
      </c>
    </row>
    <row r="17" s="70" customFormat="1" ht="30" customHeight="1" spans="1:14">
      <c r="A17" s="76">
        <v>13</v>
      </c>
      <c r="B17" s="78" t="s">
        <v>24</v>
      </c>
      <c r="C17" s="81" t="s">
        <v>46</v>
      </c>
      <c r="D17" s="78" t="s">
        <v>24</v>
      </c>
      <c r="E17" s="81">
        <v>43</v>
      </c>
      <c r="F17" s="81">
        <v>9.53</v>
      </c>
      <c r="G17" s="80">
        <v>56.99</v>
      </c>
      <c r="H17" s="81">
        <f>G17</f>
        <v>56.99</v>
      </c>
      <c r="I17" s="89">
        <f t="shared" si="1"/>
        <v>20</v>
      </c>
      <c r="J17" s="90">
        <v>39</v>
      </c>
      <c r="K17" s="90">
        <v>29</v>
      </c>
      <c r="L17" s="90">
        <v>10</v>
      </c>
      <c r="M17" s="80">
        <f t="shared" si="2"/>
        <v>98</v>
      </c>
      <c r="N17" s="81"/>
    </row>
    <row r="18" s="70" customFormat="1" ht="30" customHeight="1" spans="1:14">
      <c r="A18" s="84"/>
      <c r="B18" s="80" t="s">
        <v>16</v>
      </c>
      <c r="C18" s="80"/>
      <c r="D18" s="80"/>
      <c r="E18" s="80">
        <f>SUM(E5:E17)</f>
        <v>237.52</v>
      </c>
      <c r="F18" s="80">
        <f>SUM(F12:F17)</f>
        <v>12.68</v>
      </c>
      <c r="G18" s="80">
        <f>SUM(G5:G17)</f>
        <v>254.66</v>
      </c>
      <c r="H18" s="80">
        <f>SUM(H5:H17)</f>
        <v>159.02</v>
      </c>
      <c r="I18" s="92"/>
      <c r="J18" s="80"/>
      <c r="K18" s="80"/>
      <c r="L18" s="80"/>
      <c r="M18" s="80"/>
      <c r="N18" s="84"/>
    </row>
  </sheetData>
  <mergeCells count="12">
    <mergeCell ref="A1:N1"/>
    <mergeCell ref="A2:B2"/>
    <mergeCell ref="E2:F2"/>
    <mergeCell ref="G2:I2"/>
    <mergeCell ref="E3:G3"/>
    <mergeCell ref="I3:M3"/>
    <mergeCell ref="A3:A4"/>
    <mergeCell ref="B3:B4"/>
    <mergeCell ref="C3:C4"/>
    <mergeCell ref="D3:D4"/>
    <mergeCell ref="H3:H4"/>
    <mergeCell ref="N3:N4"/>
  </mergeCells>
  <pageMargins left="0.75" right="0.75" top="1" bottom="1" header="0.5" footer="0.5"/>
  <pageSetup paperSize="9" scale="74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H12" sqref="H12:H13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2" t="s">
        <v>47</v>
      </c>
      <c r="B1" s="2"/>
      <c r="C1" s="2"/>
      <c r="D1" s="2"/>
      <c r="E1" s="2"/>
      <c r="F1" s="2"/>
      <c r="G1" s="2"/>
      <c r="H1" s="2"/>
    </row>
    <row r="2" ht="21" customHeight="1" spans="1:8">
      <c r="A2" s="47" t="s">
        <v>48</v>
      </c>
      <c r="B2" s="47"/>
      <c r="C2" s="47"/>
      <c r="D2" s="47"/>
      <c r="E2" s="47"/>
      <c r="F2" s="47"/>
      <c r="G2" s="47"/>
      <c r="H2" s="47"/>
    </row>
    <row r="3" ht="30" customHeight="1" spans="1:8">
      <c r="A3" s="4" t="s">
        <v>49</v>
      </c>
      <c r="B3" s="4"/>
      <c r="C3" s="4" t="s">
        <v>50</v>
      </c>
      <c r="D3" s="4"/>
      <c r="E3" s="4"/>
      <c r="F3" s="4"/>
      <c r="G3" s="4"/>
      <c r="H3" s="4"/>
    </row>
    <row r="4" ht="30" customHeight="1" spans="1:8">
      <c r="A4" s="4" t="s">
        <v>51</v>
      </c>
      <c r="B4" s="4"/>
      <c r="C4" s="17">
        <v>1485.4</v>
      </c>
      <c r="D4" s="23"/>
      <c r="E4" s="18"/>
      <c r="F4" s="4" t="s">
        <v>52</v>
      </c>
      <c r="G4" s="4"/>
      <c r="H4" s="4">
        <v>550.56</v>
      </c>
    </row>
    <row r="5" ht="30" customHeight="1" spans="1:8">
      <c r="A5" s="6" t="s">
        <v>53</v>
      </c>
      <c r="B5" s="7"/>
      <c r="C5" s="4"/>
      <c r="D5" s="4" t="s">
        <v>54</v>
      </c>
      <c r="E5" s="4" t="s">
        <v>55</v>
      </c>
      <c r="F5" s="4" t="s">
        <v>56</v>
      </c>
      <c r="G5" s="6" t="s">
        <v>57</v>
      </c>
      <c r="H5" s="7"/>
    </row>
    <row r="6" ht="30" customHeight="1" spans="1:8">
      <c r="A6" s="8"/>
      <c r="B6" s="9"/>
      <c r="C6" s="4" t="s">
        <v>58</v>
      </c>
      <c r="D6" s="4">
        <v>2035.95</v>
      </c>
      <c r="E6" s="4">
        <v>1642.26</v>
      </c>
      <c r="F6" s="48">
        <f>E6/D6</f>
        <v>0.806630811169233</v>
      </c>
      <c r="G6" s="66">
        <f>20*F6</f>
        <v>16.1326162233847</v>
      </c>
      <c r="H6" s="66"/>
    </row>
    <row r="7" ht="42" customHeight="1" spans="1:8">
      <c r="A7" s="4" t="s">
        <v>59</v>
      </c>
      <c r="B7" s="4"/>
      <c r="C7" s="61" t="s">
        <v>60</v>
      </c>
      <c r="D7" s="67"/>
      <c r="E7" s="67"/>
      <c r="F7" s="67"/>
      <c r="G7" s="67"/>
      <c r="H7" s="62"/>
    </row>
    <row r="8" ht="30" customHeight="1" spans="1:8">
      <c r="A8" s="12" t="s">
        <v>61</v>
      </c>
      <c r="B8" s="13" t="s">
        <v>62</v>
      </c>
      <c r="C8" s="4" t="s">
        <v>63</v>
      </c>
      <c r="D8" s="4" t="s">
        <v>64</v>
      </c>
      <c r="E8" s="4"/>
      <c r="F8" s="4" t="s">
        <v>65</v>
      </c>
      <c r="G8" s="4" t="s">
        <v>66</v>
      </c>
      <c r="H8" s="4" t="s">
        <v>67</v>
      </c>
    </row>
    <row r="9" ht="30" customHeight="1" spans="1:8">
      <c r="A9" s="12"/>
      <c r="B9" s="4" t="s">
        <v>18</v>
      </c>
      <c r="C9" s="4" t="s">
        <v>68</v>
      </c>
      <c r="D9" s="4" t="s">
        <v>69</v>
      </c>
      <c r="E9" s="4"/>
      <c r="F9" s="19">
        <v>1</v>
      </c>
      <c r="G9" s="19">
        <v>1</v>
      </c>
      <c r="H9" s="4">
        <v>18</v>
      </c>
    </row>
    <row r="10" ht="30" customHeight="1" spans="1:8">
      <c r="A10" s="12"/>
      <c r="B10" s="4" t="s">
        <v>19</v>
      </c>
      <c r="C10" s="4" t="s">
        <v>70</v>
      </c>
      <c r="D10" s="4" t="s">
        <v>69</v>
      </c>
      <c r="E10" s="4"/>
      <c r="F10" s="19">
        <v>1</v>
      </c>
      <c r="G10" s="19">
        <v>1</v>
      </c>
      <c r="H10" s="4">
        <v>9</v>
      </c>
    </row>
    <row r="11" ht="30" customHeight="1" spans="1:8">
      <c r="A11" s="12"/>
      <c r="B11" s="4"/>
      <c r="C11" s="4" t="s">
        <v>71</v>
      </c>
      <c r="D11" s="4" t="s">
        <v>72</v>
      </c>
      <c r="E11" s="4"/>
      <c r="F11" s="19">
        <v>1</v>
      </c>
      <c r="G11" s="19">
        <v>1</v>
      </c>
      <c r="H11" s="4">
        <v>10</v>
      </c>
    </row>
    <row r="12" ht="30" customHeight="1" spans="1:8">
      <c r="A12" s="12"/>
      <c r="B12" s="4" t="s">
        <v>20</v>
      </c>
      <c r="C12" s="4" t="s">
        <v>73</v>
      </c>
      <c r="D12" s="4" t="s">
        <v>74</v>
      </c>
      <c r="E12" s="4"/>
      <c r="F12" s="4" t="s">
        <v>75</v>
      </c>
      <c r="G12" s="4" t="s">
        <v>75</v>
      </c>
      <c r="H12" s="4">
        <v>14</v>
      </c>
    </row>
    <row r="13" ht="30" customHeight="1" spans="1:8">
      <c r="A13" s="12"/>
      <c r="B13" s="4"/>
      <c r="C13" s="4" t="s">
        <v>76</v>
      </c>
      <c r="D13" s="4" t="s">
        <v>77</v>
      </c>
      <c r="E13" s="4"/>
      <c r="F13" s="19">
        <v>1</v>
      </c>
      <c r="G13" s="19">
        <v>1</v>
      </c>
      <c r="H13" s="4">
        <v>14</v>
      </c>
    </row>
    <row r="14" ht="51" customHeight="1" spans="1:8">
      <c r="A14" s="12"/>
      <c r="B14" s="4" t="s">
        <v>21</v>
      </c>
      <c r="C14" s="4" t="s">
        <v>78</v>
      </c>
      <c r="D14" s="4" t="s">
        <v>79</v>
      </c>
      <c r="E14" s="4"/>
      <c r="F14" s="19" t="s">
        <v>80</v>
      </c>
      <c r="G14" s="19" t="s">
        <v>80</v>
      </c>
      <c r="H14" s="4">
        <v>10</v>
      </c>
    </row>
    <row r="15" ht="30" customHeight="1" spans="1:8">
      <c r="A15" s="4" t="s">
        <v>81</v>
      </c>
      <c r="B15" s="4"/>
      <c r="C15" s="61"/>
      <c r="D15" s="67"/>
      <c r="E15" s="67"/>
      <c r="F15" s="67"/>
      <c r="G15" s="67"/>
      <c r="H15" s="62"/>
    </row>
    <row r="16" ht="30" customHeight="1" spans="1:8">
      <c r="A16" s="4" t="s">
        <v>82</v>
      </c>
      <c r="B16" s="4">
        <v>91.13</v>
      </c>
      <c r="C16" s="4"/>
      <c r="D16" s="4"/>
      <c r="E16" s="4"/>
      <c r="F16" s="4"/>
      <c r="G16" s="4"/>
      <c r="H16" s="4"/>
    </row>
    <row r="17" ht="56.1" customHeight="1" spans="1:8">
      <c r="A17" s="4" t="s">
        <v>83</v>
      </c>
      <c r="B17" s="4"/>
      <c r="C17" s="5" t="s">
        <v>84</v>
      </c>
      <c r="D17" s="5"/>
      <c r="E17" s="5"/>
      <c r="F17" s="5"/>
      <c r="G17" s="5"/>
      <c r="H17" s="5"/>
    </row>
    <row r="18" ht="60" customHeight="1" spans="1:8">
      <c r="A18" s="4" t="s">
        <v>85</v>
      </c>
      <c r="B18" s="4"/>
      <c r="C18" s="5" t="s">
        <v>86</v>
      </c>
      <c r="D18" s="5"/>
      <c r="E18" s="5"/>
      <c r="F18" s="5"/>
      <c r="G18" s="5"/>
      <c r="H18" s="5"/>
    </row>
    <row r="19" ht="54" customHeight="1" spans="1:8">
      <c r="A19" s="4" t="s">
        <v>87</v>
      </c>
      <c r="B19" s="4"/>
      <c r="C19" s="4" t="s">
        <v>88</v>
      </c>
      <c r="D19" s="4"/>
      <c r="E19" s="4"/>
      <c r="F19" s="4"/>
      <c r="G19" s="4"/>
      <c r="H19" s="4"/>
    </row>
    <row r="20" ht="134.1" customHeight="1" spans="1:8">
      <c r="A20" s="20" t="s">
        <v>89</v>
      </c>
      <c r="B20" s="21"/>
      <c r="C20" s="21"/>
      <c r="D20" s="21"/>
      <c r="E20" s="21"/>
      <c r="F20" s="21"/>
      <c r="G20" s="21"/>
      <c r="H20" s="21"/>
    </row>
  </sheetData>
  <mergeCells count="32">
    <mergeCell ref="A1:H1"/>
    <mergeCell ref="A2:H2"/>
    <mergeCell ref="A3:B3"/>
    <mergeCell ref="C3:H3"/>
    <mergeCell ref="A4:B4"/>
    <mergeCell ref="C4:E4"/>
    <mergeCell ref="F4:G4"/>
    <mergeCell ref="G5:H5"/>
    <mergeCell ref="G6:H6"/>
    <mergeCell ref="A7:B7"/>
    <mergeCell ref="C7:H7"/>
    <mergeCell ref="D8:E8"/>
    <mergeCell ref="D9:E9"/>
    <mergeCell ref="D10:E10"/>
    <mergeCell ref="D11:E11"/>
    <mergeCell ref="D12:E12"/>
    <mergeCell ref="D13:E13"/>
    <mergeCell ref="D14:E14"/>
    <mergeCell ref="A15:B15"/>
    <mergeCell ref="C15:H15"/>
    <mergeCell ref="B16:H16"/>
    <mergeCell ref="A17:B17"/>
    <mergeCell ref="C17:H17"/>
    <mergeCell ref="A18:B18"/>
    <mergeCell ref="C18:H18"/>
    <mergeCell ref="A19:B19"/>
    <mergeCell ref="C19:H19"/>
    <mergeCell ref="A20:H20"/>
    <mergeCell ref="A8:A14"/>
    <mergeCell ref="B10:B11"/>
    <mergeCell ref="B12:B13"/>
    <mergeCell ref="A5:B6"/>
  </mergeCells>
  <pageMargins left="0.75" right="0.75" top="1" bottom="1" header="0.5" footer="0.5"/>
  <pageSetup paperSize="9" scale="84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C18" sqref="C18:H18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20.5" customWidth="1"/>
  </cols>
  <sheetData>
    <row r="1" ht="42.95" customHeight="1" spans="1:8">
      <c r="A1" s="1" t="s">
        <v>90</v>
      </c>
      <c r="B1" s="2"/>
      <c r="C1" s="2"/>
      <c r="D1" s="2"/>
      <c r="E1" s="2"/>
      <c r="F1" s="2"/>
      <c r="G1" s="2"/>
      <c r="H1" s="2"/>
    </row>
    <row r="2" ht="21" customHeight="1" spans="1:8">
      <c r="A2" s="47" t="s">
        <v>91</v>
      </c>
      <c r="B2" s="47"/>
      <c r="C2" s="47"/>
      <c r="D2" s="47"/>
      <c r="E2" s="47"/>
      <c r="F2" s="47"/>
      <c r="G2" s="47"/>
      <c r="H2" s="47"/>
    </row>
    <row r="3" ht="30" customHeight="1" spans="1:8">
      <c r="A3" s="4" t="s">
        <v>7</v>
      </c>
      <c r="B3" s="4"/>
      <c r="C3" s="4" t="s">
        <v>92</v>
      </c>
      <c r="D3" s="4"/>
      <c r="E3" s="4"/>
      <c r="F3" s="4"/>
      <c r="G3" s="4"/>
      <c r="H3" s="4"/>
    </row>
    <row r="4" ht="30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50</v>
      </c>
    </row>
    <row r="5" ht="30" customHeight="1" spans="1:8">
      <c r="A5" s="4" t="s">
        <v>96</v>
      </c>
      <c r="B5" s="4"/>
      <c r="C5" s="5" t="s">
        <v>97</v>
      </c>
      <c r="D5" s="5"/>
      <c r="E5" s="5"/>
      <c r="F5" s="5"/>
      <c r="G5" s="5"/>
      <c r="H5" s="5"/>
    </row>
    <row r="6" ht="30" customHeight="1" spans="1:8">
      <c r="A6" s="4" t="s">
        <v>98</v>
      </c>
      <c r="B6" s="4"/>
      <c r="C6" s="5" t="s">
        <v>99</v>
      </c>
      <c r="D6" s="5"/>
      <c r="E6" s="5"/>
      <c r="F6" s="5"/>
      <c r="G6" s="5"/>
      <c r="H6" s="5"/>
    </row>
    <row r="7" ht="30" customHeight="1" spans="1:8">
      <c r="A7" s="4" t="s">
        <v>100</v>
      </c>
      <c r="B7" s="4"/>
      <c r="C7" s="5" t="s">
        <v>101</v>
      </c>
      <c r="D7" s="5"/>
      <c r="E7" s="5"/>
      <c r="F7" s="5"/>
      <c r="G7" s="5"/>
      <c r="H7" s="5"/>
    </row>
    <row r="8" ht="30" customHeight="1" spans="1:8">
      <c r="A8" s="6" t="s">
        <v>53</v>
      </c>
      <c r="B8" s="7"/>
      <c r="C8" s="4"/>
      <c r="D8" s="4" t="s">
        <v>54</v>
      </c>
      <c r="E8" s="4" t="s">
        <v>55</v>
      </c>
      <c r="F8" s="4" t="s">
        <v>56</v>
      </c>
      <c r="G8" s="6" t="s">
        <v>57</v>
      </c>
      <c r="H8" s="7"/>
    </row>
    <row r="9" ht="30" customHeight="1" spans="1:8">
      <c r="A9" s="8"/>
      <c r="B9" s="9"/>
      <c r="C9" s="4" t="s">
        <v>102</v>
      </c>
      <c r="D9" s="4">
        <v>3.5</v>
      </c>
      <c r="E9" s="4">
        <v>3.5</v>
      </c>
      <c r="F9" s="48">
        <f>E9/D9</f>
        <v>1</v>
      </c>
      <c r="G9" s="11">
        <f>20*F9</f>
        <v>20</v>
      </c>
      <c r="H9" s="11"/>
    </row>
    <row r="10" ht="30" customHeight="1" spans="1:8">
      <c r="A10" s="14" t="s">
        <v>103</v>
      </c>
      <c r="B10" s="4" t="s">
        <v>62</v>
      </c>
      <c r="C10" s="4" t="s">
        <v>63</v>
      </c>
      <c r="D10" s="4" t="s">
        <v>64</v>
      </c>
      <c r="E10" s="4"/>
      <c r="F10" s="4" t="s">
        <v>65</v>
      </c>
      <c r="G10" s="4" t="s">
        <v>66</v>
      </c>
      <c r="H10" s="4" t="s">
        <v>67</v>
      </c>
    </row>
    <row r="11" ht="30" customHeight="1" spans="1:8">
      <c r="A11" s="49"/>
      <c r="B11" s="4" t="s">
        <v>18</v>
      </c>
      <c r="C11" s="4" t="s">
        <v>104</v>
      </c>
      <c r="D11" s="4" t="s">
        <v>105</v>
      </c>
      <c r="E11" s="4"/>
      <c r="F11" s="4">
        <v>3.5</v>
      </c>
      <c r="G11" s="4">
        <v>1.485</v>
      </c>
      <c r="H11" s="4">
        <v>20</v>
      </c>
    </row>
    <row r="12" ht="30" customHeight="1" spans="1:8">
      <c r="A12" s="49"/>
      <c r="B12" s="4" t="s">
        <v>19</v>
      </c>
      <c r="C12" s="4" t="s">
        <v>106</v>
      </c>
      <c r="D12" s="4" t="s">
        <v>107</v>
      </c>
      <c r="E12" s="4"/>
      <c r="F12" s="4" t="s">
        <v>108</v>
      </c>
      <c r="G12" s="4" t="s">
        <v>109</v>
      </c>
      <c r="H12" s="4">
        <v>5</v>
      </c>
    </row>
    <row r="13" ht="30" customHeight="1" spans="1:8">
      <c r="A13" s="49"/>
      <c r="B13" s="4"/>
      <c r="C13" s="4" t="s">
        <v>110</v>
      </c>
      <c r="D13" s="4" t="s">
        <v>111</v>
      </c>
      <c r="E13" s="4"/>
      <c r="F13" s="4" t="s">
        <v>112</v>
      </c>
      <c r="G13" s="4" t="s">
        <v>112</v>
      </c>
      <c r="H13" s="4">
        <v>4</v>
      </c>
    </row>
    <row r="14" ht="30" customHeight="1" spans="1:8">
      <c r="A14" s="49"/>
      <c r="B14" s="4"/>
      <c r="C14" s="14" t="s">
        <v>113</v>
      </c>
      <c r="D14" s="14" t="s">
        <v>114</v>
      </c>
      <c r="E14" s="14"/>
      <c r="F14" s="14" t="s">
        <v>115</v>
      </c>
      <c r="G14" s="14" t="s">
        <v>115</v>
      </c>
      <c r="H14" s="4">
        <v>10</v>
      </c>
    </row>
    <row r="15" ht="44.1" customHeight="1" spans="1:8">
      <c r="A15" s="49"/>
      <c r="B15" s="4" t="s">
        <v>20</v>
      </c>
      <c r="C15" s="4" t="s">
        <v>73</v>
      </c>
      <c r="D15" s="4" t="s">
        <v>116</v>
      </c>
      <c r="E15" s="4"/>
      <c r="F15" s="4" t="s">
        <v>117</v>
      </c>
      <c r="G15" s="4" t="s">
        <v>117</v>
      </c>
      <c r="H15" s="4">
        <v>29</v>
      </c>
    </row>
    <row r="16" ht="47.1" customHeight="1" spans="1:8">
      <c r="A16" s="49"/>
      <c r="B16" s="4" t="s">
        <v>21</v>
      </c>
      <c r="C16" s="4" t="s">
        <v>118</v>
      </c>
      <c r="D16" s="4" t="s">
        <v>119</v>
      </c>
      <c r="E16" s="4"/>
      <c r="F16" s="4" t="s">
        <v>120</v>
      </c>
      <c r="G16" s="4" t="s">
        <v>120</v>
      </c>
      <c r="H16" s="4">
        <v>10</v>
      </c>
    </row>
    <row r="17" ht="30" customHeight="1" spans="1:8">
      <c r="A17" s="4" t="s">
        <v>82</v>
      </c>
      <c r="B17" s="11">
        <f>G9+H11+H12+H13+H14+H15+H16</f>
        <v>98</v>
      </c>
      <c r="C17" s="50"/>
      <c r="D17" s="50"/>
      <c r="E17" s="50"/>
      <c r="F17" s="50"/>
      <c r="G17" s="50"/>
      <c r="H17" s="11"/>
    </row>
    <row r="18" ht="50.1" customHeight="1" spans="1:8">
      <c r="A18" s="4" t="s">
        <v>83</v>
      </c>
      <c r="B18" s="4"/>
      <c r="C18" s="5"/>
      <c r="D18" s="5"/>
      <c r="E18" s="5"/>
      <c r="F18" s="5"/>
      <c r="G18" s="5"/>
      <c r="H18" s="5"/>
    </row>
    <row r="19" ht="45" customHeight="1" spans="1:8">
      <c r="A19" s="4" t="s">
        <v>85</v>
      </c>
      <c r="B19" s="4"/>
      <c r="C19" s="5" t="s">
        <v>86</v>
      </c>
      <c r="D19" s="5"/>
      <c r="E19" s="5"/>
      <c r="F19" s="5"/>
      <c r="G19" s="5"/>
      <c r="H19" s="5"/>
    </row>
    <row r="20" ht="48" customHeight="1" spans="1:8">
      <c r="A20" s="4" t="s">
        <v>87</v>
      </c>
      <c r="B20" s="4"/>
      <c r="C20" s="4" t="s">
        <v>88</v>
      </c>
      <c r="D20" s="4"/>
      <c r="E20" s="4"/>
      <c r="F20" s="4"/>
      <c r="G20" s="4"/>
      <c r="H20" s="4"/>
    </row>
    <row r="21" ht="134.1" customHeight="1" spans="1:8">
      <c r="A21" s="20" t="s">
        <v>89</v>
      </c>
      <c r="B21" s="21"/>
      <c r="C21" s="21"/>
      <c r="D21" s="21"/>
      <c r="E21" s="21"/>
      <c r="F21" s="21"/>
      <c r="G21" s="21"/>
      <c r="H21" s="21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5" right="0.75" top="1" bottom="1" header="0.5" footer="0.5"/>
  <pageSetup paperSize="9" scale="84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C5" sqref="C5:H5"/>
    </sheetView>
  </sheetViews>
  <sheetFormatPr defaultColWidth="9" defaultRowHeight="13.5" outlineLevelCol="7"/>
  <cols>
    <col min="1" max="1" width="12.875" customWidth="1"/>
    <col min="2" max="2" width="12" customWidth="1"/>
    <col min="3" max="3" width="13.75" customWidth="1"/>
    <col min="4" max="4" width="9.75" customWidth="1"/>
    <col min="5" max="5" width="9.875" customWidth="1"/>
    <col min="6" max="6" width="11.375" customWidth="1"/>
    <col min="7" max="7" width="13.75" customWidth="1"/>
    <col min="8" max="8" width="15.375" customWidth="1"/>
  </cols>
  <sheetData>
    <row r="1" ht="42.95" customHeight="1" spans="1:8">
      <c r="A1" s="51" t="s">
        <v>121</v>
      </c>
      <c r="B1" s="52"/>
      <c r="C1" s="52"/>
      <c r="D1" s="52"/>
      <c r="E1" s="52"/>
      <c r="F1" s="52"/>
      <c r="G1" s="52"/>
      <c r="H1" s="52"/>
    </row>
    <row r="2" ht="21" customHeight="1" spans="1:8">
      <c r="A2" s="47" t="s">
        <v>91</v>
      </c>
      <c r="B2" s="47"/>
      <c r="C2" s="47"/>
      <c r="D2" s="47"/>
      <c r="E2" s="47"/>
      <c r="F2" s="47"/>
      <c r="G2" s="47"/>
      <c r="H2" s="47"/>
    </row>
    <row r="3" ht="30" customHeight="1" spans="1:8">
      <c r="A3" s="5" t="s">
        <v>7</v>
      </c>
      <c r="B3" s="5"/>
      <c r="C3" s="5" t="s">
        <v>34</v>
      </c>
      <c r="D3" s="5"/>
      <c r="E3" s="5"/>
      <c r="F3" s="5"/>
      <c r="G3" s="5"/>
      <c r="H3" s="5"/>
    </row>
    <row r="4" ht="30" customHeight="1" spans="1:8">
      <c r="A4" s="5" t="s">
        <v>93</v>
      </c>
      <c r="B4" s="5"/>
      <c r="C4" s="5" t="s">
        <v>94</v>
      </c>
      <c r="D4" s="5"/>
      <c r="E4" s="5"/>
      <c r="F4" s="5" t="s">
        <v>95</v>
      </c>
      <c r="G4" s="5"/>
      <c r="H4" s="5" t="s">
        <v>50</v>
      </c>
    </row>
    <row r="5" ht="30" customHeight="1" spans="1:8">
      <c r="A5" s="5" t="s">
        <v>96</v>
      </c>
      <c r="B5" s="5"/>
      <c r="C5" s="5" t="s">
        <v>97</v>
      </c>
      <c r="D5" s="5"/>
      <c r="E5" s="5"/>
      <c r="F5" s="5"/>
      <c r="G5" s="5"/>
      <c r="H5" s="5"/>
    </row>
    <row r="6" ht="30" customHeight="1" spans="1:8">
      <c r="A6" s="5" t="s">
        <v>98</v>
      </c>
      <c r="B6" s="5"/>
      <c r="C6" s="5" t="s">
        <v>99</v>
      </c>
      <c r="D6" s="5"/>
      <c r="E6" s="5"/>
      <c r="F6" s="5"/>
      <c r="G6" s="5"/>
      <c r="H6" s="5"/>
    </row>
    <row r="7" ht="30" customHeight="1" spans="1:8">
      <c r="A7" s="5" t="s">
        <v>100</v>
      </c>
      <c r="B7" s="5"/>
      <c r="C7" s="5" t="s">
        <v>122</v>
      </c>
      <c r="D7" s="5"/>
      <c r="E7" s="5"/>
      <c r="F7" s="5"/>
      <c r="G7" s="5"/>
      <c r="H7" s="5"/>
    </row>
    <row r="8" ht="30" customHeight="1" spans="1:8">
      <c r="A8" s="53" t="s">
        <v>53</v>
      </c>
      <c r="B8" s="54"/>
      <c r="C8" s="5"/>
      <c r="D8" s="5" t="s">
        <v>54</v>
      </c>
      <c r="E8" s="5" t="s">
        <v>55</v>
      </c>
      <c r="F8" s="5" t="s">
        <v>56</v>
      </c>
      <c r="G8" s="53" t="s">
        <v>57</v>
      </c>
      <c r="H8" s="54"/>
    </row>
    <row r="9" ht="30" customHeight="1" spans="1:8">
      <c r="A9" s="55"/>
      <c r="B9" s="56"/>
      <c r="C9" s="5" t="s">
        <v>102</v>
      </c>
      <c r="D9" s="5">
        <v>11.18</v>
      </c>
      <c r="E9" s="5">
        <v>0</v>
      </c>
      <c r="F9" s="57">
        <f>E9/D9</f>
        <v>0</v>
      </c>
      <c r="G9" s="58">
        <f>20*F9</f>
        <v>0</v>
      </c>
      <c r="H9" s="58"/>
    </row>
    <row r="10" ht="30" customHeight="1" spans="1:8">
      <c r="A10" s="59" t="s">
        <v>103</v>
      </c>
      <c r="B10" s="5" t="s">
        <v>62</v>
      </c>
      <c r="C10" s="5" t="s">
        <v>63</v>
      </c>
      <c r="D10" s="5" t="s">
        <v>64</v>
      </c>
      <c r="E10" s="5"/>
      <c r="F10" s="5" t="s">
        <v>65</v>
      </c>
      <c r="G10" s="5" t="s">
        <v>66</v>
      </c>
      <c r="H10" s="5" t="s">
        <v>67</v>
      </c>
    </row>
    <row r="11" ht="30" customHeight="1" spans="1:8">
      <c r="A11" s="60"/>
      <c r="B11" s="5" t="s">
        <v>18</v>
      </c>
      <c r="C11" s="5" t="s">
        <v>104</v>
      </c>
      <c r="D11" s="5" t="s">
        <v>123</v>
      </c>
      <c r="E11" s="5"/>
      <c r="F11" s="5" t="s">
        <v>124</v>
      </c>
      <c r="G11" s="5" t="s">
        <v>75</v>
      </c>
      <c r="H11" s="5">
        <v>14</v>
      </c>
    </row>
    <row r="12" ht="30" customHeight="1" spans="1:8">
      <c r="A12" s="60"/>
      <c r="B12" s="5" t="s">
        <v>19</v>
      </c>
      <c r="C12" s="5" t="s">
        <v>106</v>
      </c>
      <c r="D12" s="5" t="s">
        <v>125</v>
      </c>
      <c r="E12" s="5"/>
      <c r="F12" s="5" t="s">
        <v>126</v>
      </c>
      <c r="G12" s="5" t="s">
        <v>127</v>
      </c>
      <c r="H12" s="5">
        <v>5</v>
      </c>
    </row>
    <row r="13" ht="30" customHeight="1" spans="1:8">
      <c r="A13" s="60"/>
      <c r="B13" s="5"/>
      <c r="C13" s="59" t="s">
        <v>110</v>
      </c>
      <c r="D13" s="61" t="s">
        <v>128</v>
      </c>
      <c r="E13" s="62"/>
      <c r="F13" s="63">
        <v>1</v>
      </c>
      <c r="G13" s="63">
        <v>1</v>
      </c>
      <c r="H13" s="5">
        <v>5</v>
      </c>
    </row>
    <row r="14" ht="30" customHeight="1" spans="1:8">
      <c r="A14" s="60"/>
      <c r="B14" s="5"/>
      <c r="C14" s="64"/>
      <c r="D14" s="5" t="s">
        <v>129</v>
      </c>
      <c r="E14" s="5"/>
      <c r="F14" s="63">
        <v>1</v>
      </c>
      <c r="G14" s="63">
        <v>1</v>
      </c>
      <c r="H14" s="5">
        <v>4</v>
      </c>
    </row>
    <row r="15" ht="30" customHeight="1" spans="1:8">
      <c r="A15" s="60"/>
      <c r="B15" s="5"/>
      <c r="C15" s="59" t="s">
        <v>113</v>
      </c>
      <c r="D15" s="59" t="s">
        <v>114</v>
      </c>
      <c r="E15" s="59"/>
      <c r="F15" s="63">
        <v>1</v>
      </c>
      <c r="G15" s="63">
        <v>1</v>
      </c>
      <c r="H15" s="5">
        <v>4</v>
      </c>
    </row>
    <row r="16" ht="44.1" customHeight="1" spans="1:8">
      <c r="A16" s="60"/>
      <c r="B16" s="5" t="s">
        <v>20</v>
      </c>
      <c r="C16" s="5" t="s">
        <v>73</v>
      </c>
      <c r="D16" s="5" t="s">
        <v>130</v>
      </c>
      <c r="E16" s="5"/>
      <c r="F16" s="5" t="s">
        <v>117</v>
      </c>
      <c r="G16" s="5" t="s">
        <v>117</v>
      </c>
      <c r="H16" s="5">
        <v>30</v>
      </c>
    </row>
    <row r="17" ht="47.1" customHeight="1" spans="1:8">
      <c r="A17" s="60"/>
      <c r="B17" s="5" t="s">
        <v>21</v>
      </c>
      <c r="C17" s="5" t="s">
        <v>118</v>
      </c>
      <c r="D17" s="5" t="s">
        <v>131</v>
      </c>
      <c r="E17" s="5"/>
      <c r="F17" s="5" t="s">
        <v>120</v>
      </c>
      <c r="G17" s="5" t="s">
        <v>120</v>
      </c>
      <c r="H17" s="5">
        <v>10</v>
      </c>
    </row>
    <row r="18" ht="30" customHeight="1" spans="1:8">
      <c r="A18" s="5" t="s">
        <v>82</v>
      </c>
      <c r="B18" s="58">
        <v>72</v>
      </c>
      <c r="C18" s="65"/>
      <c r="D18" s="65"/>
      <c r="E18" s="65"/>
      <c r="F18" s="65"/>
      <c r="G18" s="65"/>
      <c r="H18" s="58"/>
    </row>
    <row r="19" ht="50.1" customHeight="1" spans="1:8">
      <c r="A19" s="5" t="s">
        <v>83</v>
      </c>
      <c r="B19" s="5"/>
      <c r="C19" s="5" t="s">
        <v>35</v>
      </c>
      <c r="D19" s="5"/>
      <c r="E19" s="5"/>
      <c r="F19" s="5"/>
      <c r="G19" s="5"/>
      <c r="H19" s="5"/>
    </row>
    <row r="20" ht="45" customHeight="1" spans="1:8">
      <c r="A20" s="5" t="s">
        <v>85</v>
      </c>
      <c r="B20" s="5"/>
      <c r="C20" s="5" t="s">
        <v>86</v>
      </c>
      <c r="D20" s="5"/>
      <c r="E20" s="5"/>
      <c r="F20" s="5"/>
      <c r="G20" s="5"/>
      <c r="H20" s="5"/>
    </row>
    <row r="21" ht="50.1" customHeight="1" spans="1:8">
      <c r="A21" s="5" t="s">
        <v>87</v>
      </c>
      <c r="B21" s="5"/>
      <c r="C21" s="5" t="s">
        <v>88</v>
      </c>
      <c r="D21" s="5"/>
      <c r="E21" s="5"/>
      <c r="F21" s="5"/>
      <c r="G21" s="5"/>
      <c r="H21" s="5"/>
    </row>
    <row r="22" ht="134.1" customHeight="1" spans="1:8">
      <c r="A22" s="20" t="s">
        <v>89</v>
      </c>
      <c r="B22" s="21"/>
      <c r="C22" s="21"/>
      <c r="D22" s="21"/>
      <c r="E22" s="21"/>
      <c r="F22" s="21"/>
      <c r="G22" s="21"/>
      <c r="H22" s="21"/>
    </row>
  </sheetData>
  <mergeCells count="35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D17:E17"/>
    <mergeCell ref="B18:H18"/>
    <mergeCell ref="A19:B19"/>
    <mergeCell ref="C19:H19"/>
    <mergeCell ref="A20:B20"/>
    <mergeCell ref="C20:H20"/>
    <mergeCell ref="A21:B21"/>
    <mergeCell ref="C21:H21"/>
    <mergeCell ref="A22:H22"/>
    <mergeCell ref="A10:A17"/>
    <mergeCell ref="B12:B15"/>
    <mergeCell ref="C13:C14"/>
    <mergeCell ref="A8:B9"/>
  </mergeCells>
  <pageMargins left="0.75" right="0.75" top="1" bottom="1" header="0.5" footer="0.5"/>
  <pageSetup paperSize="9" scale="81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topLeftCell="A11" workbookViewId="0">
      <selection activeCell="C20" sqref="C20:H20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132</v>
      </c>
      <c r="B1" s="2"/>
      <c r="C1" s="2"/>
      <c r="D1" s="2"/>
      <c r="E1" s="2"/>
      <c r="F1" s="2"/>
      <c r="G1" s="2"/>
      <c r="H1" s="2"/>
    </row>
    <row r="2" ht="21" customHeight="1" spans="1:8">
      <c r="A2" s="47" t="s">
        <v>91</v>
      </c>
      <c r="B2" s="47"/>
      <c r="C2" s="47"/>
      <c r="D2" s="47"/>
      <c r="E2" s="47"/>
      <c r="F2" s="47"/>
      <c r="G2" s="47"/>
      <c r="H2" s="47"/>
    </row>
    <row r="3" ht="30" customHeight="1" spans="1:8">
      <c r="A3" s="4" t="s">
        <v>7</v>
      </c>
      <c r="B3" s="4"/>
      <c r="C3" s="4" t="s">
        <v>36</v>
      </c>
      <c r="D3" s="4"/>
      <c r="E3" s="4"/>
      <c r="F3" s="4"/>
      <c r="G3" s="4"/>
      <c r="H3" s="4"/>
    </row>
    <row r="4" ht="30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50</v>
      </c>
    </row>
    <row r="5" ht="30" customHeight="1" spans="1:8">
      <c r="A5" s="4" t="s">
        <v>96</v>
      </c>
      <c r="B5" s="4"/>
      <c r="C5" s="5" t="s">
        <v>97</v>
      </c>
      <c r="D5" s="5"/>
      <c r="E5" s="5"/>
      <c r="F5" s="5"/>
      <c r="G5" s="5"/>
      <c r="H5" s="5"/>
    </row>
    <row r="6" ht="30" customHeight="1" spans="1:8">
      <c r="A6" s="4" t="s">
        <v>98</v>
      </c>
      <c r="B6" s="4"/>
      <c r="C6" s="5" t="s">
        <v>99</v>
      </c>
      <c r="D6" s="5"/>
      <c r="E6" s="5"/>
      <c r="F6" s="5"/>
      <c r="G6" s="5"/>
      <c r="H6" s="5"/>
    </row>
    <row r="7" ht="30" customHeight="1" spans="1:8">
      <c r="A7" s="4" t="s">
        <v>100</v>
      </c>
      <c r="B7" s="4"/>
      <c r="C7" s="5" t="s">
        <v>122</v>
      </c>
      <c r="D7" s="5"/>
      <c r="E7" s="5"/>
      <c r="F7" s="5"/>
      <c r="G7" s="5"/>
      <c r="H7" s="5"/>
    </row>
    <row r="8" ht="30" customHeight="1" spans="1:8">
      <c r="A8" s="6" t="s">
        <v>53</v>
      </c>
      <c r="B8" s="7"/>
      <c r="C8" s="4"/>
      <c r="D8" s="4" t="s">
        <v>54</v>
      </c>
      <c r="E8" s="4" t="s">
        <v>55</v>
      </c>
      <c r="F8" s="4" t="s">
        <v>56</v>
      </c>
      <c r="G8" s="6" t="s">
        <v>57</v>
      </c>
      <c r="H8" s="7"/>
    </row>
    <row r="9" ht="30" customHeight="1" spans="1:8">
      <c r="A9" s="8"/>
      <c r="B9" s="9"/>
      <c r="C9" s="4" t="s">
        <v>102</v>
      </c>
      <c r="D9" s="4">
        <v>2.7</v>
      </c>
      <c r="E9" s="4">
        <v>1.96</v>
      </c>
      <c r="F9" s="48">
        <f>E9/D9</f>
        <v>0.725925925925926</v>
      </c>
      <c r="G9" s="11">
        <f>20*F9</f>
        <v>14.5185185185185</v>
      </c>
      <c r="H9" s="11"/>
    </row>
    <row r="10" ht="30" customHeight="1" spans="1:8">
      <c r="A10" s="14" t="s">
        <v>103</v>
      </c>
      <c r="B10" s="4" t="s">
        <v>62</v>
      </c>
      <c r="C10" s="4" t="s">
        <v>63</v>
      </c>
      <c r="D10" s="4" t="s">
        <v>64</v>
      </c>
      <c r="E10" s="4"/>
      <c r="F10" s="4" t="s">
        <v>65</v>
      </c>
      <c r="G10" s="4" t="s">
        <v>66</v>
      </c>
      <c r="H10" s="4" t="s">
        <v>67</v>
      </c>
    </row>
    <row r="11" ht="30" customHeight="1" spans="1:8">
      <c r="A11" s="49"/>
      <c r="B11" s="4" t="s">
        <v>18</v>
      </c>
      <c r="C11" s="4" t="s">
        <v>104</v>
      </c>
      <c r="D11" s="4" t="s">
        <v>133</v>
      </c>
      <c r="E11" s="4"/>
      <c r="F11" s="4" t="s">
        <v>134</v>
      </c>
      <c r="G11" s="4" t="s">
        <v>134</v>
      </c>
      <c r="H11" s="4">
        <v>18</v>
      </c>
    </row>
    <row r="12" ht="30" customHeight="1" spans="1:8">
      <c r="A12" s="49"/>
      <c r="B12" s="4" t="s">
        <v>19</v>
      </c>
      <c r="C12" s="4" t="s">
        <v>106</v>
      </c>
      <c r="D12" s="4" t="s">
        <v>135</v>
      </c>
      <c r="E12" s="4"/>
      <c r="F12" s="4">
        <v>434</v>
      </c>
      <c r="G12" s="4">
        <v>434</v>
      </c>
      <c r="H12" s="4">
        <v>5</v>
      </c>
    </row>
    <row r="13" ht="30" customHeight="1" spans="1:8">
      <c r="A13" s="49"/>
      <c r="B13" s="4"/>
      <c r="C13" s="14" t="s">
        <v>110</v>
      </c>
      <c r="D13" s="17" t="s">
        <v>136</v>
      </c>
      <c r="E13" s="18"/>
      <c r="F13" s="19">
        <v>1</v>
      </c>
      <c r="G13" s="19">
        <v>1</v>
      </c>
      <c r="H13" s="4">
        <v>5</v>
      </c>
    </row>
    <row r="14" ht="30" customHeight="1" spans="1:8">
      <c r="A14" s="49"/>
      <c r="B14" s="4"/>
      <c r="C14" s="14" t="s">
        <v>113</v>
      </c>
      <c r="D14" s="14" t="s">
        <v>137</v>
      </c>
      <c r="E14" s="14"/>
      <c r="F14" s="19">
        <v>1</v>
      </c>
      <c r="G14" s="19">
        <v>1</v>
      </c>
      <c r="H14" s="4">
        <v>8</v>
      </c>
    </row>
    <row r="15" ht="44.1" customHeight="1" spans="1:8">
      <c r="A15" s="49"/>
      <c r="B15" s="4" t="s">
        <v>20</v>
      </c>
      <c r="C15" s="4" t="s">
        <v>73</v>
      </c>
      <c r="D15" s="4" t="s">
        <v>138</v>
      </c>
      <c r="E15" s="4"/>
      <c r="F15" s="19">
        <v>1</v>
      </c>
      <c r="G15" s="19">
        <v>1</v>
      </c>
      <c r="H15" s="4">
        <v>29</v>
      </c>
    </row>
    <row r="16" ht="47.1" customHeight="1" spans="1:8">
      <c r="A16" s="49"/>
      <c r="B16" s="4" t="s">
        <v>21</v>
      </c>
      <c r="C16" s="4" t="s">
        <v>118</v>
      </c>
      <c r="D16" s="4" t="s">
        <v>139</v>
      </c>
      <c r="E16" s="4"/>
      <c r="F16" s="19">
        <v>1</v>
      </c>
      <c r="G16" s="19">
        <v>1</v>
      </c>
      <c r="H16" s="4">
        <v>10</v>
      </c>
    </row>
    <row r="17" ht="30" customHeight="1" spans="1:8">
      <c r="A17" s="4" t="s">
        <v>82</v>
      </c>
      <c r="B17" s="11">
        <v>94.52</v>
      </c>
      <c r="C17" s="50"/>
      <c r="D17" s="50"/>
      <c r="E17" s="50"/>
      <c r="F17" s="50"/>
      <c r="G17" s="50"/>
      <c r="H17" s="11"/>
    </row>
    <row r="18" ht="50.1" customHeight="1" spans="1:8">
      <c r="A18" s="4" t="s">
        <v>83</v>
      </c>
      <c r="B18" s="4"/>
      <c r="C18" s="5" t="s">
        <v>140</v>
      </c>
      <c r="D18" s="5"/>
      <c r="E18" s="5"/>
      <c r="F18" s="5"/>
      <c r="G18" s="5"/>
      <c r="H18" s="5"/>
    </row>
    <row r="19" ht="45" customHeight="1" spans="1:8">
      <c r="A19" s="4" t="s">
        <v>85</v>
      </c>
      <c r="B19" s="4"/>
      <c r="C19" s="5" t="s">
        <v>140</v>
      </c>
      <c r="D19" s="5"/>
      <c r="E19" s="5"/>
      <c r="F19" s="5"/>
      <c r="G19" s="5"/>
      <c r="H19" s="5"/>
    </row>
    <row r="20" ht="54" customHeight="1" spans="1:8">
      <c r="A20" s="4" t="s">
        <v>87</v>
      </c>
      <c r="B20" s="4"/>
      <c r="C20" s="4" t="s">
        <v>88</v>
      </c>
      <c r="D20" s="4"/>
      <c r="E20" s="4"/>
      <c r="F20" s="4"/>
      <c r="G20" s="4"/>
      <c r="H20" s="4"/>
    </row>
    <row r="21" ht="134.1" customHeight="1" spans="1:8">
      <c r="A21" s="20" t="s">
        <v>89</v>
      </c>
      <c r="B21" s="21"/>
      <c r="C21" s="21"/>
      <c r="D21" s="21"/>
      <c r="E21" s="21"/>
      <c r="F21" s="21"/>
      <c r="G21" s="21"/>
      <c r="H21" s="21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5" right="0.75" top="1" bottom="1" header="0.5" footer="0.5"/>
  <pageSetup paperSize="9" scale="83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1"/>
  <sheetViews>
    <sheetView workbookViewId="0">
      <selection activeCell="J14" sqref="J14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5.375" customWidth="1"/>
  </cols>
  <sheetData>
    <row r="1" ht="42.95" customHeight="1" spans="1:8">
      <c r="A1" s="1" t="s">
        <v>141</v>
      </c>
      <c r="B1" s="2"/>
      <c r="C1" s="2"/>
      <c r="D1" s="2"/>
      <c r="E1" s="2"/>
      <c r="F1" s="2"/>
      <c r="G1" s="2"/>
      <c r="H1" s="2"/>
    </row>
    <row r="2" ht="21" customHeight="1" spans="1:8">
      <c r="A2" s="47" t="s">
        <v>142</v>
      </c>
      <c r="B2" s="47"/>
      <c r="C2" s="47"/>
      <c r="D2" s="47"/>
      <c r="E2" s="47"/>
      <c r="F2" s="47"/>
      <c r="G2" s="47"/>
      <c r="H2" s="47"/>
    </row>
    <row r="3" ht="30" customHeight="1" spans="1:8">
      <c r="A3" s="4" t="s">
        <v>7</v>
      </c>
      <c r="B3" s="4"/>
      <c r="C3" s="4" t="s">
        <v>37</v>
      </c>
      <c r="D3" s="4"/>
      <c r="E3" s="4"/>
      <c r="F3" s="4"/>
      <c r="G3" s="4"/>
      <c r="H3" s="4"/>
    </row>
    <row r="4" ht="30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50</v>
      </c>
    </row>
    <row r="5" ht="30" customHeight="1" spans="1:8">
      <c r="A5" s="4" t="s">
        <v>96</v>
      </c>
      <c r="B5" s="4"/>
      <c r="C5" s="5" t="s">
        <v>97</v>
      </c>
      <c r="D5" s="5"/>
      <c r="E5" s="5"/>
      <c r="F5" s="5"/>
      <c r="G5" s="5"/>
      <c r="H5" s="5"/>
    </row>
    <row r="6" ht="30" customHeight="1" spans="1:8">
      <c r="A6" s="4" t="s">
        <v>98</v>
      </c>
      <c r="B6" s="4"/>
      <c r="C6" s="5" t="s">
        <v>99</v>
      </c>
      <c r="D6" s="5"/>
      <c r="E6" s="5"/>
      <c r="F6" s="5"/>
      <c r="G6" s="5"/>
      <c r="H6" s="5"/>
    </row>
    <row r="7" ht="30" customHeight="1" spans="1:8">
      <c r="A7" s="4" t="s">
        <v>100</v>
      </c>
      <c r="B7" s="4"/>
      <c r="C7" s="5" t="s">
        <v>122</v>
      </c>
      <c r="D7" s="5"/>
      <c r="E7" s="5"/>
      <c r="F7" s="5"/>
      <c r="G7" s="5"/>
      <c r="H7" s="5"/>
    </row>
    <row r="8" ht="30" customHeight="1" spans="1:8">
      <c r="A8" s="6" t="s">
        <v>53</v>
      </c>
      <c r="B8" s="7"/>
      <c r="C8" s="4"/>
      <c r="D8" s="4" t="s">
        <v>54</v>
      </c>
      <c r="E8" s="4" t="s">
        <v>55</v>
      </c>
      <c r="F8" s="4" t="s">
        <v>56</v>
      </c>
      <c r="G8" s="6" t="s">
        <v>57</v>
      </c>
      <c r="H8" s="7"/>
    </row>
    <row r="9" ht="30" customHeight="1" spans="1:8">
      <c r="A9" s="8"/>
      <c r="B9" s="9"/>
      <c r="C9" s="4" t="s">
        <v>102</v>
      </c>
      <c r="D9" s="4">
        <v>8.81</v>
      </c>
      <c r="E9" s="4">
        <v>7.62</v>
      </c>
      <c r="F9" s="48">
        <f>E9/D9</f>
        <v>0.864926220204313</v>
      </c>
      <c r="G9" s="11">
        <f>20*F9</f>
        <v>17.2985244040863</v>
      </c>
      <c r="H9" s="11"/>
    </row>
    <row r="10" ht="30" customHeight="1" spans="1:8">
      <c r="A10" s="14" t="s">
        <v>103</v>
      </c>
      <c r="B10" s="4" t="s">
        <v>62</v>
      </c>
      <c r="C10" s="4" t="s">
        <v>63</v>
      </c>
      <c r="D10" s="4" t="s">
        <v>64</v>
      </c>
      <c r="E10" s="4"/>
      <c r="F10" s="4" t="s">
        <v>65</v>
      </c>
      <c r="G10" s="4" t="s">
        <v>66</v>
      </c>
      <c r="H10" s="4" t="s">
        <v>67</v>
      </c>
    </row>
    <row r="11" ht="30" customHeight="1" spans="1:8">
      <c r="A11" s="49"/>
      <c r="B11" s="4" t="s">
        <v>18</v>
      </c>
      <c r="C11" s="4" t="s">
        <v>104</v>
      </c>
      <c r="D11" s="4" t="s">
        <v>133</v>
      </c>
      <c r="E11" s="4"/>
      <c r="F11" s="4" t="s">
        <v>134</v>
      </c>
      <c r="G11" s="4" t="s">
        <v>134</v>
      </c>
      <c r="H11" s="4">
        <v>20</v>
      </c>
    </row>
    <row r="12" ht="30" customHeight="1" spans="1:8">
      <c r="A12" s="49"/>
      <c r="B12" s="4" t="s">
        <v>19</v>
      </c>
      <c r="C12" s="4" t="s">
        <v>106</v>
      </c>
      <c r="D12" s="4" t="s">
        <v>135</v>
      </c>
      <c r="E12" s="4"/>
      <c r="F12" s="4">
        <v>434</v>
      </c>
      <c r="G12" s="4">
        <v>434</v>
      </c>
      <c r="H12" s="4">
        <v>5</v>
      </c>
    </row>
    <row r="13" ht="30" customHeight="1" spans="1:8">
      <c r="A13" s="49"/>
      <c r="B13" s="4"/>
      <c r="C13" s="14" t="s">
        <v>110</v>
      </c>
      <c r="D13" s="17" t="s">
        <v>136</v>
      </c>
      <c r="E13" s="18"/>
      <c r="F13" s="19">
        <v>1</v>
      </c>
      <c r="G13" s="19">
        <v>1</v>
      </c>
      <c r="H13" s="4">
        <v>5</v>
      </c>
    </row>
    <row r="14" ht="30" customHeight="1" spans="1:8">
      <c r="A14" s="49"/>
      <c r="B14" s="4"/>
      <c r="C14" s="14" t="s">
        <v>113</v>
      </c>
      <c r="D14" s="14" t="s">
        <v>137</v>
      </c>
      <c r="E14" s="14"/>
      <c r="F14" s="19">
        <v>1</v>
      </c>
      <c r="G14" s="19">
        <v>1</v>
      </c>
      <c r="H14" s="4">
        <v>10</v>
      </c>
    </row>
    <row r="15" ht="44.1" customHeight="1" spans="1:8">
      <c r="A15" s="49"/>
      <c r="B15" s="4" t="s">
        <v>20</v>
      </c>
      <c r="C15" s="4" t="s">
        <v>73</v>
      </c>
      <c r="D15" s="4" t="s">
        <v>138</v>
      </c>
      <c r="E15" s="4"/>
      <c r="F15" s="19">
        <v>1</v>
      </c>
      <c r="G15" s="19">
        <v>1</v>
      </c>
      <c r="H15" s="4">
        <v>30</v>
      </c>
    </row>
    <row r="16" ht="47.1" customHeight="1" spans="1:8">
      <c r="A16" s="49"/>
      <c r="B16" s="4" t="s">
        <v>21</v>
      </c>
      <c r="C16" s="4" t="s">
        <v>118</v>
      </c>
      <c r="D16" s="4" t="s">
        <v>143</v>
      </c>
      <c r="E16" s="4"/>
      <c r="F16" s="19">
        <v>1</v>
      </c>
      <c r="G16" s="19">
        <v>1</v>
      </c>
      <c r="H16" s="4">
        <v>10</v>
      </c>
    </row>
    <row r="17" ht="30" customHeight="1" spans="1:8">
      <c r="A17" s="4" t="s">
        <v>82</v>
      </c>
      <c r="B17" s="11">
        <v>97.3</v>
      </c>
      <c r="C17" s="50"/>
      <c r="D17" s="50"/>
      <c r="E17" s="50"/>
      <c r="F17" s="50"/>
      <c r="G17" s="50"/>
      <c r="H17" s="11"/>
    </row>
    <row r="18" ht="50.1" customHeight="1" spans="1:8">
      <c r="A18" s="4" t="s">
        <v>83</v>
      </c>
      <c r="B18" s="4"/>
      <c r="C18" s="5" t="s">
        <v>144</v>
      </c>
      <c r="D18" s="5"/>
      <c r="E18" s="5"/>
      <c r="F18" s="5"/>
      <c r="G18" s="5"/>
      <c r="H18" s="5"/>
    </row>
    <row r="19" ht="45" customHeight="1" spans="1:8">
      <c r="A19" s="4" t="s">
        <v>85</v>
      </c>
      <c r="B19" s="4"/>
      <c r="C19" s="5" t="s">
        <v>86</v>
      </c>
      <c r="D19" s="5"/>
      <c r="E19" s="5"/>
      <c r="F19" s="5"/>
      <c r="G19" s="5"/>
      <c r="H19" s="5"/>
    </row>
    <row r="20" ht="54" customHeight="1" spans="1:8">
      <c r="A20" s="4" t="s">
        <v>87</v>
      </c>
      <c r="B20" s="4"/>
      <c r="C20" s="4" t="s">
        <v>88</v>
      </c>
      <c r="D20" s="4"/>
      <c r="E20" s="4"/>
      <c r="F20" s="4"/>
      <c r="G20" s="4"/>
      <c r="H20" s="4"/>
    </row>
    <row r="21" ht="134.1" customHeight="1" spans="1:8">
      <c r="A21" s="20" t="s">
        <v>89</v>
      </c>
      <c r="B21" s="21"/>
      <c r="C21" s="21"/>
      <c r="D21" s="21"/>
      <c r="E21" s="21"/>
      <c r="F21" s="21"/>
      <c r="G21" s="21"/>
      <c r="H21" s="21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D16:E16"/>
    <mergeCell ref="B17:H17"/>
    <mergeCell ref="A18:B18"/>
    <mergeCell ref="C18:H18"/>
    <mergeCell ref="A19:B19"/>
    <mergeCell ref="C19:H19"/>
    <mergeCell ref="A20:B20"/>
    <mergeCell ref="C20:H20"/>
    <mergeCell ref="A21:H21"/>
    <mergeCell ref="A10:A16"/>
    <mergeCell ref="B12:B14"/>
    <mergeCell ref="A8:B9"/>
  </mergeCells>
  <pageMargins left="0.75" right="0.75" top="1" bottom="1" header="0.5" footer="0.5"/>
  <pageSetup paperSize="9" scale="83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workbookViewId="0">
      <selection activeCell="I4" sqref="I4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21.875" customWidth="1"/>
  </cols>
  <sheetData>
    <row r="1" ht="42.95" customHeight="1" spans="1:8">
      <c r="A1" s="1" t="s">
        <v>145</v>
      </c>
      <c r="B1" s="2"/>
      <c r="C1" s="2"/>
      <c r="D1" s="2"/>
      <c r="E1" s="2"/>
      <c r="F1" s="2"/>
      <c r="G1" s="2"/>
      <c r="H1" s="2"/>
    </row>
    <row r="2" ht="21" customHeight="1" spans="1:8">
      <c r="A2" s="47" t="s">
        <v>146</v>
      </c>
      <c r="B2" s="47"/>
      <c r="C2" s="47"/>
      <c r="D2" s="47"/>
      <c r="E2" s="47"/>
      <c r="F2" s="47"/>
      <c r="G2" s="47"/>
      <c r="H2" s="47"/>
    </row>
    <row r="3" ht="30" customHeight="1" spans="1:8">
      <c r="A3" s="4" t="s">
        <v>7</v>
      </c>
      <c r="B3" s="4"/>
      <c r="C3" s="4" t="s">
        <v>38</v>
      </c>
      <c r="D3" s="4"/>
      <c r="E3" s="4"/>
      <c r="F3" s="4"/>
      <c r="G3" s="4"/>
      <c r="H3" s="4"/>
    </row>
    <row r="4" ht="30" customHeight="1" spans="1:8">
      <c r="A4" s="4" t="s">
        <v>93</v>
      </c>
      <c r="B4" s="4"/>
      <c r="C4" s="5" t="s">
        <v>94</v>
      </c>
      <c r="D4" s="5"/>
      <c r="E4" s="5"/>
      <c r="F4" s="4" t="s">
        <v>95</v>
      </c>
      <c r="G4" s="4"/>
      <c r="H4" s="4" t="s">
        <v>50</v>
      </c>
    </row>
    <row r="5" ht="30" customHeight="1" spans="1:8">
      <c r="A5" s="4" t="s">
        <v>96</v>
      </c>
      <c r="B5" s="4"/>
      <c r="C5" s="5" t="s">
        <v>97</v>
      </c>
      <c r="D5" s="5"/>
      <c r="E5" s="5"/>
      <c r="F5" s="5"/>
      <c r="G5" s="5"/>
      <c r="H5" s="5"/>
    </row>
    <row r="6" ht="30" customHeight="1" spans="1:8">
      <c r="A6" s="4" t="s">
        <v>98</v>
      </c>
      <c r="B6" s="4"/>
      <c r="C6" s="5" t="s">
        <v>99</v>
      </c>
      <c r="D6" s="5"/>
      <c r="E6" s="5"/>
      <c r="F6" s="5"/>
      <c r="G6" s="5"/>
      <c r="H6" s="5"/>
    </row>
    <row r="7" ht="30" customHeight="1" spans="1:8">
      <c r="A7" s="4" t="s">
        <v>100</v>
      </c>
      <c r="B7" s="4"/>
      <c r="C7" s="5" t="s">
        <v>122</v>
      </c>
      <c r="D7" s="5"/>
      <c r="E7" s="5"/>
      <c r="F7" s="5"/>
      <c r="G7" s="5"/>
      <c r="H7" s="5"/>
    </row>
    <row r="8" ht="30" customHeight="1" spans="1:8">
      <c r="A8" s="6" t="s">
        <v>53</v>
      </c>
      <c r="B8" s="7"/>
      <c r="C8" s="4"/>
      <c r="D8" s="4" t="s">
        <v>54</v>
      </c>
      <c r="E8" s="4" t="s">
        <v>55</v>
      </c>
      <c r="F8" s="4" t="s">
        <v>56</v>
      </c>
      <c r="G8" s="6" t="s">
        <v>57</v>
      </c>
      <c r="H8" s="7"/>
    </row>
    <row r="9" ht="30" customHeight="1" spans="1:8">
      <c r="A9" s="8"/>
      <c r="B9" s="9"/>
      <c r="C9" s="4" t="s">
        <v>102</v>
      </c>
      <c r="D9" s="4">
        <v>0.52</v>
      </c>
      <c r="E9" s="4">
        <v>0.24</v>
      </c>
      <c r="F9" s="48">
        <f>E9/D9</f>
        <v>0.461538461538462</v>
      </c>
      <c r="G9" s="11">
        <f>20*F9</f>
        <v>9.23076923076923</v>
      </c>
      <c r="H9" s="11"/>
    </row>
    <row r="10" ht="30" customHeight="1" spans="1:8">
      <c r="A10" s="14" t="s">
        <v>103</v>
      </c>
      <c r="B10" s="4" t="s">
        <v>62</v>
      </c>
      <c r="C10" s="4" t="s">
        <v>63</v>
      </c>
      <c r="D10" s="4" t="s">
        <v>64</v>
      </c>
      <c r="E10" s="4"/>
      <c r="F10" s="4" t="s">
        <v>65</v>
      </c>
      <c r="G10" s="4" t="s">
        <v>66</v>
      </c>
      <c r="H10" s="4" t="s">
        <v>67</v>
      </c>
    </row>
    <row r="11" ht="30" customHeight="1" spans="1:8">
      <c r="A11" s="49"/>
      <c r="B11" s="4" t="s">
        <v>18</v>
      </c>
      <c r="C11" s="4" t="s">
        <v>104</v>
      </c>
      <c r="D11" s="4" t="s">
        <v>147</v>
      </c>
      <c r="E11" s="4"/>
      <c r="F11" s="4" t="s">
        <v>148</v>
      </c>
      <c r="G11" s="4" t="s">
        <v>148</v>
      </c>
      <c r="H11" s="4">
        <v>20</v>
      </c>
    </row>
    <row r="12" ht="63.95" customHeight="1" spans="1:8">
      <c r="A12" s="49"/>
      <c r="B12" s="4" t="s">
        <v>19</v>
      </c>
      <c r="C12" s="4" t="s">
        <v>106</v>
      </c>
      <c r="D12" s="4" t="s">
        <v>149</v>
      </c>
      <c r="E12" s="4"/>
      <c r="F12" s="4" t="s">
        <v>150</v>
      </c>
      <c r="G12" s="4" t="s">
        <v>150</v>
      </c>
      <c r="H12" s="4">
        <v>9</v>
      </c>
    </row>
    <row r="13" ht="63.95" customHeight="1" spans="1:8">
      <c r="A13" s="49"/>
      <c r="B13" s="4"/>
      <c r="C13" s="14" t="s">
        <v>110</v>
      </c>
      <c r="D13" s="17" t="s">
        <v>151</v>
      </c>
      <c r="E13" s="18"/>
      <c r="F13" s="19" t="s">
        <v>152</v>
      </c>
      <c r="G13" s="19" t="s">
        <v>152</v>
      </c>
      <c r="H13" s="4">
        <v>9</v>
      </c>
    </row>
    <row r="14" ht="59.1" customHeight="1" spans="1:8">
      <c r="A14" s="49"/>
      <c r="B14" s="4" t="s">
        <v>20</v>
      </c>
      <c r="C14" s="4" t="s">
        <v>73</v>
      </c>
      <c r="D14" s="4" t="s">
        <v>153</v>
      </c>
      <c r="E14" s="4"/>
      <c r="F14" s="19" t="s">
        <v>154</v>
      </c>
      <c r="G14" s="19" t="s">
        <v>154</v>
      </c>
      <c r="H14" s="4">
        <v>30</v>
      </c>
    </row>
    <row r="15" ht="47.1" customHeight="1" spans="1:8">
      <c r="A15" s="49"/>
      <c r="B15" s="4" t="s">
        <v>21</v>
      </c>
      <c r="C15" s="4" t="s">
        <v>118</v>
      </c>
      <c r="D15" s="4" t="s">
        <v>155</v>
      </c>
      <c r="E15" s="4"/>
      <c r="F15" s="19" t="s">
        <v>156</v>
      </c>
      <c r="G15" s="19" t="s">
        <v>156</v>
      </c>
      <c r="H15" s="4">
        <v>10</v>
      </c>
    </row>
    <row r="16" ht="30" customHeight="1" spans="1:8">
      <c r="A16" s="4" t="s">
        <v>82</v>
      </c>
      <c r="B16" s="11">
        <f>G9+H11+H12+H13+H14+H15</f>
        <v>87.2307692307692</v>
      </c>
      <c r="C16" s="50"/>
      <c r="D16" s="50"/>
      <c r="E16" s="50"/>
      <c r="F16" s="50"/>
      <c r="G16" s="50"/>
      <c r="H16" s="11"/>
    </row>
    <row r="17" ht="50.1" customHeight="1" spans="1:8">
      <c r="A17" s="4" t="s">
        <v>83</v>
      </c>
      <c r="B17" s="4"/>
      <c r="C17" s="5" t="s">
        <v>35</v>
      </c>
      <c r="D17" s="5"/>
      <c r="E17" s="5"/>
      <c r="F17" s="5"/>
      <c r="G17" s="5"/>
      <c r="H17" s="5"/>
    </row>
    <row r="18" ht="45" customHeight="1" spans="1:8">
      <c r="A18" s="4" t="s">
        <v>85</v>
      </c>
      <c r="B18" s="4"/>
      <c r="C18" s="5" t="s">
        <v>86</v>
      </c>
      <c r="D18" s="5"/>
      <c r="E18" s="5"/>
      <c r="F18" s="5"/>
      <c r="G18" s="5"/>
      <c r="H18" s="5"/>
    </row>
    <row r="19" ht="54" customHeight="1" spans="1:8">
      <c r="A19" s="4" t="s">
        <v>87</v>
      </c>
      <c r="B19" s="4"/>
      <c r="C19" s="4" t="s">
        <v>88</v>
      </c>
      <c r="D19" s="4"/>
      <c r="E19" s="4"/>
      <c r="F19" s="4"/>
      <c r="G19" s="4"/>
      <c r="H19" s="4"/>
    </row>
    <row r="20" ht="134.1" customHeight="1" spans="1:8">
      <c r="A20" s="20" t="s">
        <v>89</v>
      </c>
      <c r="B20" s="21"/>
      <c r="C20" s="21"/>
      <c r="D20" s="21"/>
      <c r="E20" s="21"/>
      <c r="F20" s="21"/>
      <c r="G20" s="21"/>
      <c r="H20" s="21"/>
    </row>
  </sheetData>
  <mergeCells count="32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A8:B9"/>
  </mergeCells>
  <pageMargins left="0.75" right="0.75" top="1" bottom="1" header="0.5" footer="0.5"/>
  <pageSetup paperSize="9" scale="78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0"/>
  <sheetViews>
    <sheetView topLeftCell="A7" workbookViewId="0">
      <selection activeCell="K13" sqref="K13"/>
    </sheetView>
  </sheetViews>
  <sheetFormatPr defaultColWidth="9" defaultRowHeight="13.5" outlineLevelCol="7"/>
  <cols>
    <col min="4" max="4" width="9.75" customWidth="1"/>
    <col min="5" max="5" width="9.875" customWidth="1"/>
    <col min="6" max="6" width="11.375" customWidth="1"/>
    <col min="7" max="7" width="11" customWidth="1"/>
    <col min="8" max="8" width="19.875" customWidth="1"/>
  </cols>
  <sheetData>
    <row r="1" ht="42.95" customHeight="1" spans="1:8">
      <c r="A1" s="1" t="s">
        <v>157</v>
      </c>
      <c r="B1" s="2"/>
      <c r="C1" s="2"/>
      <c r="D1" s="2"/>
      <c r="E1" s="2"/>
      <c r="F1" s="2"/>
      <c r="G1" s="2"/>
      <c r="H1" s="2"/>
    </row>
    <row r="2" ht="21" customHeight="1" spans="1:8">
      <c r="A2" s="47" t="s">
        <v>91</v>
      </c>
      <c r="B2" s="47"/>
      <c r="C2" s="47"/>
      <c r="D2" s="47"/>
      <c r="E2" s="47"/>
      <c r="F2" s="47"/>
      <c r="G2" s="47"/>
      <c r="H2" s="47"/>
    </row>
    <row r="3" ht="30" customHeight="1" spans="1:8">
      <c r="A3" s="4" t="s">
        <v>7</v>
      </c>
      <c r="B3" s="4"/>
      <c r="C3" s="4" t="s">
        <v>41</v>
      </c>
      <c r="D3" s="4"/>
      <c r="E3" s="4"/>
      <c r="F3" s="4"/>
      <c r="G3" s="4"/>
      <c r="H3" s="4"/>
    </row>
    <row r="4" ht="30" customHeight="1" spans="1:8">
      <c r="A4" s="4" t="s">
        <v>93</v>
      </c>
      <c r="B4" s="4"/>
      <c r="C4" s="31" t="s">
        <v>94</v>
      </c>
      <c r="D4" s="31"/>
      <c r="E4" s="31"/>
      <c r="F4" s="4" t="s">
        <v>95</v>
      </c>
      <c r="G4" s="4"/>
      <c r="H4" s="4" t="s">
        <v>50</v>
      </c>
    </row>
    <row r="5" ht="30" customHeight="1" spans="1:8">
      <c r="A5" s="4" t="s">
        <v>96</v>
      </c>
      <c r="B5" s="4"/>
      <c r="C5" s="5" t="s">
        <v>97</v>
      </c>
      <c r="D5" s="5"/>
      <c r="E5" s="5"/>
      <c r="F5" s="5"/>
      <c r="G5" s="5"/>
      <c r="H5" s="5"/>
    </row>
    <row r="6" ht="30" customHeight="1" spans="1:8">
      <c r="A6" s="4" t="s">
        <v>98</v>
      </c>
      <c r="B6" s="4"/>
      <c r="C6" s="5" t="s">
        <v>99</v>
      </c>
      <c r="D6" s="5"/>
      <c r="E6" s="5"/>
      <c r="F6" s="5"/>
      <c r="G6" s="5"/>
      <c r="H6" s="5"/>
    </row>
    <row r="7" ht="30" customHeight="1" spans="1:8">
      <c r="A7" s="4" t="s">
        <v>100</v>
      </c>
      <c r="B7" s="4"/>
      <c r="C7" s="5" t="s">
        <v>158</v>
      </c>
      <c r="D7" s="5"/>
      <c r="E7" s="5"/>
      <c r="F7" s="5"/>
      <c r="G7" s="5"/>
      <c r="H7" s="5"/>
    </row>
    <row r="8" ht="30" customHeight="1" spans="1:8">
      <c r="A8" s="6" t="s">
        <v>53</v>
      </c>
      <c r="B8" s="7"/>
      <c r="C8" s="4"/>
      <c r="D8" s="4" t="s">
        <v>54</v>
      </c>
      <c r="E8" s="4" t="s">
        <v>55</v>
      </c>
      <c r="F8" s="4" t="s">
        <v>56</v>
      </c>
      <c r="G8" s="6" t="s">
        <v>57</v>
      </c>
      <c r="H8" s="7"/>
    </row>
    <row r="9" ht="30" customHeight="1" spans="1:8">
      <c r="A9" s="8"/>
      <c r="B9" s="9"/>
      <c r="C9" s="4" t="s">
        <v>102</v>
      </c>
      <c r="D9" s="4">
        <v>40.77</v>
      </c>
      <c r="E9" s="4">
        <v>40.77</v>
      </c>
      <c r="F9" s="48">
        <f>E9/D9</f>
        <v>1</v>
      </c>
      <c r="G9" s="11">
        <v>20</v>
      </c>
      <c r="H9" s="11"/>
    </row>
    <row r="10" ht="30" customHeight="1" spans="1:8">
      <c r="A10" s="14" t="s">
        <v>103</v>
      </c>
      <c r="B10" s="4" t="s">
        <v>62</v>
      </c>
      <c r="C10" s="4" t="s">
        <v>63</v>
      </c>
      <c r="D10" s="4" t="s">
        <v>64</v>
      </c>
      <c r="E10" s="4"/>
      <c r="F10" s="4" t="s">
        <v>65</v>
      </c>
      <c r="G10" s="4" t="s">
        <v>66</v>
      </c>
      <c r="H10" s="4" t="s">
        <v>67</v>
      </c>
    </row>
    <row r="11" ht="30" customHeight="1" spans="1:8">
      <c r="A11" s="49"/>
      <c r="B11" s="4" t="s">
        <v>18</v>
      </c>
      <c r="C11" s="4" t="s">
        <v>104</v>
      </c>
      <c r="D11" s="4" t="s">
        <v>41</v>
      </c>
      <c r="E11" s="4"/>
      <c r="F11" s="4" t="s">
        <v>159</v>
      </c>
      <c r="G11" s="4" t="s">
        <v>159</v>
      </c>
      <c r="H11" s="4">
        <v>20</v>
      </c>
    </row>
    <row r="12" ht="30" customHeight="1" spans="1:8">
      <c r="A12" s="49"/>
      <c r="B12" s="14" t="s">
        <v>19</v>
      </c>
      <c r="C12" s="14" t="s">
        <v>68</v>
      </c>
      <c r="D12" s="14" t="s">
        <v>160</v>
      </c>
      <c r="E12" s="14"/>
      <c r="F12" s="19" t="s">
        <v>161</v>
      </c>
      <c r="G12" s="19" t="s">
        <v>161</v>
      </c>
      <c r="H12" s="4">
        <v>14</v>
      </c>
    </row>
    <row r="13" ht="30" customHeight="1" spans="1:8">
      <c r="A13" s="49"/>
      <c r="B13" s="13"/>
      <c r="C13" s="13"/>
      <c r="D13" s="14" t="s">
        <v>162</v>
      </c>
      <c r="E13" s="14"/>
      <c r="F13" s="19">
        <v>1</v>
      </c>
      <c r="G13" s="19">
        <v>1</v>
      </c>
      <c r="H13" s="4">
        <v>15</v>
      </c>
    </row>
    <row r="14" ht="30" customHeight="1" spans="1:8">
      <c r="A14" s="49"/>
      <c r="B14" s="14" t="s">
        <v>20</v>
      </c>
      <c r="C14" s="4" t="s">
        <v>76</v>
      </c>
      <c r="D14" s="4" t="s">
        <v>163</v>
      </c>
      <c r="E14" s="4"/>
      <c r="F14" s="4" t="s">
        <v>164</v>
      </c>
      <c r="G14" s="4" t="s">
        <v>165</v>
      </c>
      <c r="H14" s="4">
        <v>29</v>
      </c>
    </row>
    <row r="15" ht="47.1" customHeight="1" spans="1:8">
      <c r="A15" s="49"/>
      <c r="B15" s="4" t="s">
        <v>21</v>
      </c>
      <c r="C15" s="4" t="s">
        <v>118</v>
      </c>
      <c r="D15" s="4" t="s">
        <v>166</v>
      </c>
      <c r="E15" s="4"/>
      <c r="F15" s="19">
        <v>1</v>
      </c>
      <c r="G15" s="19">
        <v>1</v>
      </c>
      <c r="H15" s="4">
        <v>10</v>
      </c>
    </row>
    <row r="16" ht="30" customHeight="1" spans="1:8">
      <c r="A16" s="4" t="s">
        <v>82</v>
      </c>
      <c r="B16" s="11">
        <v>98</v>
      </c>
      <c r="C16" s="50"/>
      <c r="D16" s="50"/>
      <c r="E16" s="50"/>
      <c r="F16" s="50"/>
      <c r="G16" s="50"/>
      <c r="H16" s="11"/>
    </row>
    <row r="17" ht="50.1" customHeight="1" spans="1:8">
      <c r="A17" s="4" t="s">
        <v>83</v>
      </c>
      <c r="B17" s="4"/>
      <c r="C17" s="5" t="s">
        <v>140</v>
      </c>
      <c r="D17" s="5"/>
      <c r="E17" s="5"/>
      <c r="F17" s="5"/>
      <c r="G17" s="5"/>
      <c r="H17" s="5"/>
    </row>
    <row r="18" ht="45" customHeight="1" spans="1:8">
      <c r="A18" s="4" t="s">
        <v>85</v>
      </c>
      <c r="B18" s="4"/>
      <c r="C18" s="5" t="s">
        <v>140</v>
      </c>
      <c r="D18" s="5"/>
      <c r="E18" s="5"/>
      <c r="F18" s="5"/>
      <c r="G18" s="5"/>
      <c r="H18" s="5"/>
    </row>
    <row r="19" ht="54" customHeight="1" spans="1:8">
      <c r="A19" s="4" t="s">
        <v>87</v>
      </c>
      <c r="B19" s="4"/>
      <c r="C19" s="4" t="s">
        <v>88</v>
      </c>
      <c r="D19" s="4"/>
      <c r="E19" s="4"/>
      <c r="F19" s="4"/>
      <c r="G19" s="4"/>
      <c r="H19" s="4"/>
    </row>
    <row r="20" ht="134.1" customHeight="1" spans="1:8">
      <c r="A20" s="20" t="s">
        <v>89</v>
      </c>
      <c r="B20" s="21"/>
      <c r="C20" s="21"/>
      <c r="D20" s="21"/>
      <c r="E20" s="21"/>
      <c r="F20" s="21"/>
      <c r="G20" s="21"/>
      <c r="H20" s="21"/>
    </row>
  </sheetData>
  <mergeCells count="33">
    <mergeCell ref="A1:H1"/>
    <mergeCell ref="A2:H2"/>
    <mergeCell ref="A3:B3"/>
    <mergeCell ref="C3:H3"/>
    <mergeCell ref="A4:B4"/>
    <mergeCell ref="C4:E4"/>
    <mergeCell ref="F4:G4"/>
    <mergeCell ref="A5:B5"/>
    <mergeCell ref="C5:H5"/>
    <mergeCell ref="A6:B6"/>
    <mergeCell ref="C6:H6"/>
    <mergeCell ref="A7:B7"/>
    <mergeCell ref="C7:H7"/>
    <mergeCell ref="G8:H8"/>
    <mergeCell ref="G9:H9"/>
    <mergeCell ref="D10:E10"/>
    <mergeCell ref="D11:E11"/>
    <mergeCell ref="D12:E12"/>
    <mergeCell ref="D13:E13"/>
    <mergeCell ref="D14:E14"/>
    <mergeCell ref="D15:E15"/>
    <mergeCell ref="B16:H16"/>
    <mergeCell ref="A17:B17"/>
    <mergeCell ref="C17:H17"/>
    <mergeCell ref="A18:B18"/>
    <mergeCell ref="C18:H18"/>
    <mergeCell ref="A19:B19"/>
    <mergeCell ref="C19:H19"/>
    <mergeCell ref="A20:H20"/>
    <mergeCell ref="A10:A15"/>
    <mergeCell ref="B12:B13"/>
    <mergeCell ref="C12:C13"/>
    <mergeCell ref="A8:B9"/>
  </mergeCells>
  <pageMargins left="0.7" right="0.7" top="0.75" bottom="0.75" header="0.3" footer="0.3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整体自评统计表</vt:lpstr>
      <vt:lpstr>汇总表</vt:lpstr>
      <vt:lpstr>部门整体</vt:lpstr>
      <vt:lpstr>1教育内涵发展</vt:lpstr>
      <vt:lpstr>2教师体检费</vt:lpstr>
      <vt:lpstr>3免作业本费</vt:lpstr>
      <vt:lpstr>4义务段学校教辅费</vt:lpstr>
      <vt:lpstr>5党建经费</vt:lpstr>
      <vt:lpstr>6定额补助</vt:lpstr>
      <vt:lpstr>7公用经费</vt:lpstr>
      <vt:lpstr>8临聘人员工资</vt:lpstr>
      <vt:lpstr>9留守儿童服务站</vt:lpstr>
      <vt:lpstr>10校车补贴</vt:lpstr>
      <vt:lpstr>11教育发展保障项目</vt:lpstr>
      <vt:lpstr>12教师待遇</vt:lpstr>
      <vt:lpstr>13困难学生及小规模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润蓝</cp:lastModifiedBy>
  <dcterms:created xsi:type="dcterms:W3CDTF">2022-01-13T09:26:00Z</dcterms:created>
  <cp:lastPrinted>2024-04-11T11:58:00Z</cp:lastPrinted>
  <dcterms:modified xsi:type="dcterms:W3CDTF">2024-05-22T03:54:11Z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7A0AE97C99BA471591ACA3B0694A0881_13</vt:lpwstr>
  </property>
  <property fmtid="{D5CDD505-2E9C-101B-9397-08002B2CF9AE}" pid="3" name="KSOProductBuildVer">
    <vt:lpwstr>2052-12.1.0.16929</vt:lpwstr>
  </property>
</Properties>
</file>