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整体统计表" sheetId="29" r:id="rId1"/>
    <sheet name="2023年度武汉市吴家山中学整体绩效自评结果" sheetId="28" r:id="rId2"/>
    <sheet name="部门整体" sheetId="13" r:id="rId3"/>
    <sheet name="自评情况汇总表" sheetId="16" r:id="rId4"/>
    <sheet name="定额补助 " sheetId="14" r:id="rId5"/>
    <sheet name="区级公用经费" sheetId="4" r:id="rId6"/>
    <sheet name="党建经费" sheetId="5" r:id="rId7"/>
    <sheet name="教师待遇" sheetId="7" r:id="rId8"/>
    <sheet name="教师体检费" sheetId="9" r:id="rId9"/>
    <sheet name="教育教学工作经费-招办专项" sheetId="10" r:id="rId10"/>
    <sheet name="教育教学工作经费-教工科专项" sheetId="15" r:id="rId11"/>
    <sheet name="体卫艺专项补助" sheetId="11" r:id="rId12"/>
    <sheet name="教育内涵发展及教学业务专项" sheetId="12" r:id="rId13"/>
    <sheet name="教育发展保障中心项目" sheetId="17" r:id="rId14"/>
    <sheet name="教师待遇（班主任津贴）" sheetId="23" r:id="rId15"/>
    <sheet name="2022年政府投资项目" sheetId="18" r:id="rId16"/>
    <sheet name="2023年市级补助中小学足球运动专项" sheetId="19" r:id="rId17"/>
    <sheet name="2023年市级补助资高中阶段学校改善办学条件专项补助" sheetId="20" r:id="rId18"/>
    <sheet name="2023年武汉市教育专项标准化考场建设补助" sheetId="21" r:id="rId19"/>
    <sheet name="公用经费（市级）" sheetId="22" r:id="rId20"/>
    <sheet name="高中（职校）课后服务费" sheetId="24" r:id="rId21"/>
    <sheet name="高中教育项目" sheetId="25" r:id="rId22"/>
    <sheet name="招生考试经费 " sheetId="27" r:id="rId23"/>
  </sheets>
  <definedNames>
    <definedName name="_xlnm.Print_Area" localSheetId="14">'教师待遇（班主任津贴）'!$A$1:$H$20</definedName>
    <definedName name="_xlnm.Print_Area" localSheetId="20">'高中（职校）课后服务费'!$A$1:$H$20</definedName>
    <definedName name="_xlnm.Print_Area" localSheetId="1">'2023年度武汉市吴家山中学整体绩效自评结果'!$A$1:$H$18</definedName>
    <definedName name="_xlnm.Print_Area" localSheetId="2">部门整体!$A$1:$K$18</definedName>
    <definedName name="_xlnm.Print_Area" localSheetId="3">自评情况汇总表!$A$1:$O$16</definedName>
    <definedName name="_xlnm.Print_Area" localSheetId="4">'定额补助 '!$A$1:$H$20</definedName>
    <definedName name="_xlnm.Print_Area" localSheetId="5">区级公用经费!$A$1:$H$22</definedName>
    <definedName name="_xlnm.Print_Area" localSheetId="6">党建经费!$A$1:$H$20</definedName>
    <definedName name="_xlnm.Print_Area" localSheetId="7">教师待遇!$A$1:$H$22</definedName>
    <definedName name="_xlnm.Print_Area" localSheetId="8">教师体检费!$A$1:$H$21</definedName>
    <definedName name="_xlnm.Print_Area" localSheetId="9">'教育教学工作经费-招办专项'!$A$1:$H$20</definedName>
    <definedName name="_xlnm.Print_Area" localSheetId="10">'教育教学工作经费-教工科专项'!$A$1:$H$20</definedName>
    <definedName name="_xlnm.Print_Area" localSheetId="11">体卫艺专项补助!$A$1:$H$22</definedName>
    <definedName name="_xlnm.Print_Area" localSheetId="12">教育内涵发展及教学业务专项!$A$1:$H$22</definedName>
    <definedName name="_xlnm.Print_Area" localSheetId="13">教育发展保障中心项目!$A$1:$H$22</definedName>
    <definedName name="_xlnm.Print_Area" localSheetId="15">'2022年政府投资项目'!$A$1:$H$22</definedName>
    <definedName name="_xlnm.Print_Area" localSheetId="16">'2023年市级补助中小学足球运动专项'!$A$1:$H$22</definedName>
    <definedName name="_xlnm.Print_Area" localSheetId="17">'2023年市级补助资高中阶段学校改善办学条件专项补助'!$A$1:$H$22</definedName>
    <definedName name="_xlnm.Print_Area" localSheetId="18">'2023年武汉市教育专项标准化考场建设补助'!$A$1:$H$20</definedName>
    <definedName name="_xlnm.Print_Area" localSheetId="19">'公用经费（市级）'!$A$1:$H$22</definedName>
    <definedName name="_xlnm.Print_Area" localSheetId="21">高中教育项目!$A$1:$H$22</definedName>
    <definedName name="_xlnm.Print_Area" localSheetId="22">'招生考试经费 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<sst xmlns="http://schemas.openxmlformats.org/spreadsheetml/2006/main" count="1279" uniqueCount="231">
  <si>
    <t>2023年度东西湖区整体自评统计表</t>
  </si>
  <si>
    <t>填表人：张小慧</t>
  </si>
  <si>
    <t>联系电话：18162819159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</si>
  <si>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</si>
  <si>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</si>
  <si>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</si>
  <si>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</si>
  <si>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</si>
  <si>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</si>
  <si>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</si>
  <si>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</si>
  <si>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</si>
  <si>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</si>
  <si>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</si>
  <si>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</si>
  <si>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</si>
  <si>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</si>
  <si>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</si>
  <si>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</si>
  <si>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</si>
  <si>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</si>
  <si>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</si>
  <si>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</si>
  <si>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038003</t>
  </si>
  <si>
    <t>武汉市吴家山中学</t>
  </si>
  <si>
    <t>部门整体</t>
  </si>
  <si>
    <t>请款进度较慢</t>
  </si>
  <si>
    <t>2023年度武汉市吴家山中学整体绩效自评表</t>
  </si>
  <si>
    <t>单位名称：武汉市吴家山中学                                         填报日期：2024年4月12日</t>
  </si>
  <si>
    <t>单位名称</t>
  </si>
  <si>
    <t>基本支出总额</t>
  </si>
  <si>
    <t>项目支出总额</t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</si>
  <si>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</si>
  <si>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</si>
  <si>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</si>
  <si>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</si>
  <si>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</si>
  <si>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部门整体支出总额</t>
  </si>
  <si>
    <t>年度绩效目标1：
（XX分）</t>
  </si>
  <si>
    <t>通过项目的实施，进一步提高我校的质量，办人民满意的教育。激发我校教师工作的积极性，促进教师的专业发展。
在严格执行上级财经纪律制度的前提下，2023年度完成各项资金支出进度要求，保障学校各项工作顺利开展。</t>
  </si>
  <si>
    <t>年度
绩效
目标</t>
  </si>
  <si>
    <t>一级指标</t>
  </si>
  <si>
    <t>二级指标</t>
  </si>
  <si>
    <t>三级指标</t>
  </si>
  <si>
    <t>年初目标值（A）</t>
  </si>
  <si>
    <t>实际完成值（B）</t>
  </si>
  <si>
    <t>得分</t>
  </si>
  <si>
    <t>经济成本指标</t>
  </si>
  <si>
    <t>教学成本控制率</t>
  </si>
  <si>
    <t>数量指标</t>
  </si>
  <si>
    <t>各项业务工作安排完成率</t>
  </si>
  <si>
    <t>质量指标</t>
  </si>
  <si>
    <t>人员经费及公用经费预算控制率</t>
  </si>
  <si>
    <t>社会效益指标</t>
  </si>
  <si>
    <t>提升教育教学质量</t>
  </si>
  <si>
    <t>提升单位形象</t>
  </si>
  <si>
    <t>提升</t>
  </si>
  <si>
    <t xml:space="preserve">  群众满意度指标</t>
  </si>
  <si>
    <t>社会满意度</t>
  </si>
  <si>
    <t>95%以上</t>
  </si>
  <si>
    <t>总分</t>
  </si>
  <si>
    <t>偏差大或
目标未完成
原因分析</t>
  </si>
  <si>
    <t>由于请款进度较慢，我校未能开展部分项目，导致总体执行数下降，执行率降低。</t>
  </si>
  <si>
    <t>改进措施及
结果应用方案</t>
  </si>
  <si>
    <t>我校将加大资金使用效率，高质量完成项目执行效果。</t>
  </si>
  <si>
    <t>单位主要负责人
签批意见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</si>
  <si>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</si>
  <si>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</si>
  <si>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t>2023年度武汉市吴家山中学
部门整体绩效自评表</t>
  </si>
  <si>
    <t xml:space="preserve">　　单位名称：武汉市吴家山中学                            </t>
  </si>
  <si>
    <t xml:space="preserve">                填报日期：  2024年04月12日</t>
  </si>
  <si>
    <t>预算执行情况（万元）
（20分）</t>
  </si>
  <si>
    <t>（20分*执行率）</t>
  </si>
  <si>
    <t>年度绩效目标</t>
  </si>
  <si>
    <t>年度绩效指标</t>
  </si>
  <si>
    <t xml:space="preserve">人员经费及公用经费预算控制率
</t>
  </si>
  <si>
    <t>满意度指标
（10分）</t>
  </si>
  <si>
    <t xml:space="preserve">   群众满意度  指标</t>
  </si>
  <si>
    <t>偏差大或目标未完成原因分析</t>
  </si>
  <si>
    <t>改进措施及结果应用方案</t>
  </si>
  <si>
    <t xml:space="preserve">                                            
                签名：               
                           年      月      日</t>
  </si>
  <si>
    <t>2023年度武汉市吴家山中学部门项目绩效自评情况汇总表</t>
  </si>
  <si>
    <t>项目自评得分</t>
  </si>
  <si>
    <t>定额补助</t>
  </si>
  <si>
    <t>区级公用经费</t>
  </si>
  <si>
    <t>党建经费</t>
  </si>
  <si>
    <t>教师待遇</t>
  </si>
  <si>
    <t>教师体检费</t>
  </si>
  <si>
    <t>教育教学工作经费-招办专项</t>
  </si>
  <si>
    <t>教育教学工作经费-教工科专项</t>
  </si>
  <si>
    <t>体卫艺专项</t>
  </si>
  <si>
    <t>教育内涵发展及教学业务专项</t>
  </si>
  <si>
    <t>教育发展保障中心项目</t>
  </si>
  <si>
    <t>教师待遇（班主任津贴）</t>
  </si>
  <si>
    <t>2023年度武汉市吴家山中学
定额补助项目绩效自评表</t>
  </si>
  <si>
    <t>单位名称：武汉市吴家山中学                         填报日期：2024年04月12日</t>
  </si>
  <si>
    <t>主管部门</t>
  </si>
  <si>
    <t>武汉市东西湖区教育局</t>
  </si>
  <si>
    <t>项目实施单位</t>
  </si>
  <si>
    <t>项目类别</t>
  </si>
  <si>
    <t>1、部门预算项目   □   2、区直专项   □</t>
  </si>
  <si>
    <t>项目属性</t>
  </si>
  <si>
    <t>1、持续性项目     □   2、新增性项目 □</t>
  </si>
  <si>
    <t>项目类型</t>
  </si>
  <si>
    <r>
      <rPr>
        <sz val="10.5"/>
        <color theme="1"/>
        <rFont val="宋体"/>
        <charset val="134"/>
      </rPr>
      <t>1、常年性项目</t>
    </r>
    <r>
      <rPr>
        <sz val="10.5"/>
        <color theme="1"/>
        <rFont val="宋体"/>
        <charset val="134"/>
      </rPr>
      <t xml:space="preserve">     </t>
    </r>
    <r>
      <rPr>
        <sz val="10.5"/>
        <color theme="1"/>
        <rFont val="宋体"/>
        <charset val="134"/>
      </rPr>
      <t>□</t>
    </r>
    <r>
      <rPr>
        <sz val="10.5"/>
        <color theme="1"/>
        <rFont val="宋体"/>
        <charset val="134"/>
      </rPr>
      <t xml:space="preserve">   </t>
    </r>
    <r>
      <rPr>
        <sz val="10.5"/>
        <color theme="1"/>
        <rFont val="宋体"/>
        <charset val="134"/>
      </rPr>
      <t>2、延续性项目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□</t>
    </r>
    <r>
      <rPr>
        <sz val="10.5"/>
        <color theme="1"/>
        <rFont val="宋体"/>
        <charset val="134"/>
      </rPr>
      <t xml:space="preserve">      </t>
    </r>
    <r>
      <rPr>
        <sz val="10.5"/>
        <color theme="1"/>
        <rFont val="宋体"/>
        <charset val="134"/>
      </rPr>
      <t>3、一次性项目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□</t>
    </r>
  </si>
  <si>
    <t>年度财政资金总额</t>
  </si>
  <si>
    <t>成本指标（20分）</t>
  </si>
  <si>
    <t>伙食补助标准　</t>
  </si>
  <si>
    <t>6600元每人每年</t>
  </si>
  <si>
    <t>产出
指标
（20分）</t>
  </si>
  <si>
    <t>补助在职教职工人次数数</t>
  </si>
  <si>
    <t>补助覆盖率</t>
  </si>
  <si>
    <t>保障教职工基本需求，提高教师生活质量　</t>
  </si>
  <si>
    <t>保障</t>
  </si>
  <si>
    <t>服务对象
满意度指标</t>
  </si>
  <si>
    <t>教职工满意度</t>
  </si>
  <si>
    <t>≥90%</t>
  </si>
  <si>
    <t>无</t>
  </si>
  <si>
    <t xml:space="preserve">    
                          签名：               
                                                年    月     日</t>
  </si>
  <si>
    <t>2023年度武汉市吴家山中学区级公用经费项目绩效自评表</t>
  </si>
  <si>
    <t>单位名称： 武汉市吴家山中学                              填报日期：2024.4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</si>
  <si>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</si>
  <si>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成本指标</t>
  </si>
  <si>
    <t>公用经费生均标准</t>
  </si>
  <si>
    <t>1040元/生</t>
  </si>
  <si>
    <t>公用经费人数</t>
  </si>
  <si>
    <t>公用经费补助学校数</t>
  </si>
  <si>
    <t>保障学校日常运转　</t>
  </si>
  <si>
    <t>完成</t>
  </si>
  <si>
    <t>教育教学活动顺利开展</t>
  </si>
  <si>
    <t>顺利开展</t>
  </si>
  <si>
    <t>可持续
影响指标</t>
  </si>
  <si>
    <t>教育教学质量稳步提升</t>
  </si>
  <si>
    <t>师生满意率</t>
  </si>
  <si>
    <t>偏差大或目标未完成
原因分析</t>
  </si>
  <si>
    <t>进一步细化预算项目指标值，提高项目实施效果。</t>
  </si>
  <si>
    <t>2023年度武汉市吴家山中学党建经费项目绩效自评表</t>
  </si>
  <si>
    <t>党员人均活动成本</t>
  </si>
  <si>
    <t>不低于200元/人</t>
  </si>
  <si>
    <t>党员培训人数</t>
  </si>
  <si>
    <t>培训合格率</t>
  </si>
  <si>
    <t>活动长效影响度及在全系统营造良好风气</t>
  </si>
  <si>
    <t>受益对象满意度</t>
  </si>
  <si>
    <t>2023年度武汉市吴家山中学教师待遇项目绩效自评表</t>
  </si>
  <si>
    <t>班主任补贴金额</t>
  </si>
  <si>
    <t>200元/月</t>
  </si>
  <si>
    <t>班主任人数</t>
  </si>
  <si>
    <t>请款进度较慢。</t>
  </si>
  <si>
    <t>2023年度武汉市吴家山中学教师体检费项目绩效自评表</t>
  </si>
  <si>
    <t>严格按文件执行</t>
  </si>
  <si>
    <t>按文件执行</t>
  </si>
  <si>
    <t>发放到位人数</t>
  </si>
  <si>
    <t>时效指标</t>
  </si>
  <si>
    <t>按时完成</t>
  </si>
  <si>
    <t>满足各学校教学工作需求，确保学校教育教学工作正常进行</t>
  </si>
  <si>
    <t>确保</t>
  </si>
  <si>
    <t>提高教育教学质量，促进教育发展</t>
  </si>
  <si>
    <t>提高</t>
  </si>
  <si>
    <t>教师满意度</t>
  </si>
  <si>
    <t>2023年度武汉市吴家山中学教育教学工作经费（招办专项）项目绩效自评表</t>
  </si>
  <si>
    <t>教育教学工作经费—招办专项</t>
  </si>
  <si>
    <t>建设不突破预算</t>
  </si>
  <si>
    <t>上级标准</t>
  </si>
  <si>
    <t>标准化考点正常运转考场数量</t>
  </si>
  <si>
    <t>验收合格率</t>
  </si>
  <si>
    <t>促进了平等竞争的机制</t>
  </si>
  <si>
    <t>无。</t>
  </si>
  <si>
    <t>2023年度武汉市吴家山中学教育教学工作经费（教工科专项）项目绩效自评表</t>
  </si>
  <si>
    <t>名师工作室数量</t>
  </si>
  <si>
    <t>2023年度武汉市吴家山中学体卫艺专项补助项目绩效自评表</t>
  </si>
  <si>
    <t>体卫艺专项补助</t>
  </si>
  <si>
    <t>不超过预算</t>
  </si>
  <si>
    <t>10万元</t>
  </si>
  <si>
    <t>4.88万元</t>
  </si>
  <si>
    <t>学生参加比赛次数</t>
  </si>
  <si>
    <t>参与实践与研究学校数</t>
  </si>
  <si>
    <t>促进东西湖区教育优质均衡发展</t>
  </si>
  <si>
    <t>持续推进</t>
  </si>
  <si>
    <t>学校内涵发展</t>
  </si>
  <si>
    <t>促进</t>
  </si>
  <si>
    <t>学生教育发展</t>
  </si>
  <si>
    <t>2023年度武汉市吴家山中学教育内涵发展及教学业务费项目绩效自评表</t>
  </si>
  <si>
    <t>教育内涵发展及教学业务费</t>
  </si>
  <si>
    <t>学科竞赛</t>
  </si>
  <si>
    <t>100万元</t>
  </si>
  <si>
    <t>0万元</t>
  </si>
  <si>
    <t>创客直通车经费</t>
  </si>
  <si>
    <t>20万元</t>
  </si>
  <si>
    <t>经费补助学校数</t>
  </si>
  <si>
    <t>德育教育质量稳步提升</t>
  </si>
  <si>
    <t>德育教育活动顺利开展</t>
  </si>
  <si>
    <t>2023年度武汉市吴家山中学教育发展保障中心项目绩效自评表</t>
  </si>
  <si>
    <t>新宿舍空调</t>
  </si>
  <si>
    <t>新宿舍家具</t>
  </si>
  <si>
    <t>教育质量稳步提升</t>
  </si>
  <si>
    <t>教育活动顺利开展</t>
  </si>
  <si>
    <t>2023年度武汉市吴家山中学
教师待遇（班主任津贴）绩效自评表</t>
  </si>
  <si>
    <t>未超过预算</t>
  </si>
  <si>
    <t>教师待遇经费补助学校数</t>
  </si>
  <si>
    <t>保障学校日常运转</t>
  </si>
  <si>
    <t>2023年度武汉市吴家山中学2022年政府投资项目绩效自评表</t>
  </si>
  <si>
    <t>2022年政府投资项目</t>
  </si>
  <si>
    <t>精准教学服务</t>
  </si>
  <si>
    <t>购智慧黑板</t>
  </si>
  <si>
    <t>2023年度武汉市吴家山中学2023年市级补助中小学足球运动专项项目绩效自评表</t>
  </si>
  <si>
    <t>2023年市级补助中小学足球运动专项</t>
  </si>
  <si>
    <t>促进东西湖区足球教育优质均衡发展</t>
  </si>
  <si>
    <t>2023年度武汉市吴家山中学2023年市级补助资高中阶段学校改善办学条件专项补助项目绩效自评表</t>
  </si>
  <si>
    <t>2023年市级补助资高中阶段学校改善办学条件专项补助</t>
  </si>
  <si>
    <t>金银湖高中开办购家具</t>
  </si>
  <si>
    <t>金银湖高中开办购设备</t>
  </si>
  <si>
    <t>2023年度武汉市吴家山中学2023年武汉市教育专项标准化考场建设补助项目绩效自评表</t>
  </si>
  <si>
    <t>2023年武汉市教育专项标准化考场建设补助</t>
  </si>
  <si>
    <t>2023年度武汉市吴家山中学公用经费（市级）项目绩效自评表</t>
  </si>
  <si>
    <t>公用经费（市级）</t>
  </si>
  <si>
    <t>2023年度武汉市吴家山中学
高中（职校）课后服务费绩效自评表</t>
  </si>
  <si>
    <t>高中（职校）课后服务费</t>
  </si>
  <si>
    <t>2023年度完成</t>
  </si>
  <si>
    <t>学生人数</t>
  </si>
  <si>
    <t>2023年度武汉市吴家山中学高中教育项目绩效自评表</t>
  </si>
  <si>
    <t>高中教育项目</t>
  </si>
  <si>
    <t>学费标准</t>
  </si>
  <si>
    <t>900元/生</t>
  </si>
  <si>
    <t>住宿费标准</t>
  </si>
  <si>
    <t>150元/生</t>
  </si>
  <si>
    <t>2023年度武汉市吴家山中学招生考试经费项目绩效自评表</t>
  </si>
  <si>
    <t>招生考试经费</t>
  </si>
  <si>
    <t>考试经费不突破预算</t>
  </si>
  <si>
    <t>高考监考</t>
  </si>
  <si>
    <t>合格性考试</t>
  </si>
  <si>
    <t>教师劳动成果得到保障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</si>
</sst>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_ "/>
    <numFmt numFmtId="179" formatCode="#,##0.00_ "/>
  </numFmts>
  <fonts count="4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0.5"/>
      <color theme="1"/>
      <name val="SimSun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1" xfId="49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0" fontId="8" fillId="0" borderId="0" xfId="3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3" fillId="0" borderId="9" xfId="50" applyFont="1" applyFill="1" applyBorder="1" applyAlignment="1" applyProtection="1">
      <alignment horizontal="center" vertical="center" wrapText="1"/>
    </xf>
    <xf numFmtId="0" fontId="3" fillId="0" borderId="10" xfId="5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 wrapText="1"/>
    </xf>
    <xf numFmtId="0" fontId="3" fillId="0" borderId="10" xfId="49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3" fontId="0" fillId="0" borderId="1" xfId="0" applyNumberFormat="1" applyBorder="1" applyAlignment="1">
      <alignment horizontal="right" vertical="center"/>
    </xf>
    <xf numFmtId="0" fontId="13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177" fontId="0" fillId="0" borderId="0" xfId="0" applyNumberFormat="1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177" fontId="1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177" fontId="13" fillId="0" borderId="0" xfId="0" applyNumberFormat="1" applyFont="1" applyFill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177" fontId="14" fillId="0" borderId="1" xfId="0" applyNumberFormat="1" applyFont="1" applyFill="1" applyBorder="1" applyAlignment="1" applyProtection="1">
      <alignment horizontal="center" vertical="center" wrapText="1"/>
    </xf>
    <xf numFmtId="177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177" fontId="14" fillId="0" borderId="1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177" fontId="0" fillId="0" borderId="1" xfId="0" applyNumberFormat="1" applyFont="1" applyFill="1" applyBorder="1" applyAlignment="1" applyProtection="1">
      <alignment vertical="center"/>
    </xf>
    <xf numFmtId="177" fontId="14" fillId="0" borderId="9" xfId="0" applyNumberFormat="1" applyFont="1" applyFill="1" applyBorder="1" applyAlignment="1" applyProtection="1">
      <alignment horizontal="center" vertical="center" wrapText="1"/>
    </xf>
    <xf numFmtId="177" fontId="14" fillId="0" borderId="12" xfId="0" applyNumberFormat="1" applyFont="1" applyFill="1" applyBorder="1" applyAlignment="1" applyProtection="1">
      <alignment horizontal="center" vertical="center" wrapText="1"/>
    </xf>
    <xf numFmtId="177" fontId="14" fillId="0" borderId="10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</xf>
    <xf numFmtId="10" fontId="0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0" fontId="10" fillId="0" borderId="1" xfId="3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left" vertical="center" wrapText="1"/>
    </xf>
    <xf numFmtId="179" fontId="8" fillId="0" borderId="0" xfId="0" applyNumberFormat="1" applyFont="1" applyFill="1" applyAlignment="1">
      <alignment vertical="center"/>
    </xf>
    <xf numFmtId="9" fontId="10" fillId="0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19" fillId="0" borderId="0" xfId="5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9" fontId="8" fillId="0" borderId="0" xfId="5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20" fillId="0" borderId="1" xfId="5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2" xfId="50"/>
    <cellStyle name="百分比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E13" sqref="E13"/>
    </sheetView>
  </sheetViews>
  <sheetFormatPr defaultColWidth="9" defaultRowHeight="13.5" outlineLevelRow="5"/>
  <cols>
    <col min="2" max="2" width="17.625" customWidth="1"/>
    <col min="3" max="3" width="18.25" customWidth="1"/>
    <col min="4" max="4" width="28.625" customWidth="1"/>
    <col min="5" max="5" width="20.25" customWidth="1"/>
    <col min="6" max="6" width="14" customWidth="1"/>
    <col min="7" max="7" width="18.75" customWidth="1"/>
    <col min="8" max="8" width="16.875" customWidth="1"/>
    <col min="9" max="9" width="11.875" customWidth="1"/>
    <col min="10" max="10" width="10.375"/>
    <col min="17" max="17" width="15.375" customWidth="1"/>
  </cols>
  <sheetData>
    <row r="1" ht="29.25" spans="1:17">
      <c r="A1" s="125" t="s">
        <v>0</v>
      </c>
      <c r="B1" s="125"/>
      <c r="C1" s="125"/>
      <c r="D1" s="126"/>
      <c r="E1" s="126"/>
      <c r="F1" s="126"/>
      <c r="G1" s="126"/>
      <c r="H1" s="126"/>
      <c r="I1" s="126"/>
      <c r="J1" s="133"/>
      <c r="K1" s="134"/>
      <c r="L1" s="134"/>
      <c r="M1" s="134"/>
      <c r="N1" s="134"/>
      <c r="O1" s="134"/>
      <c r="P1" s="134"/>
      <c r="Q1" s="126"/>
    </row>
    <row r="2" ht="31" customHeight="1" spans="1:17">
      <c r="A2" s="127" t="s">
        <v>1</v>
      </c>
      <c r="B2" s="127"/>
      <c r="C2" s="127"/>
      <c r="D2" s="127"/>
      <c r="E2" s="127"/>
      <c r="F2" s="128" t="s">
        <v>2</v>
      </c>
      <c r="G2" s="128"/>
      <c r="H2" s="127"/>
      <c r="I2" s="127"/>
      <c r="J2" s="135"/>
      <c r="K2" s="136"/>
      <c r="L2" s="136"/>
      <c r="M2" s="136"/>
      <c r="N2" s="136"/>
      <c r="O2" s="136"/>
      <c r="P2" s="136"/>
      <c r="Q2" s="127" t="s">
        <v>3</v>
      </c>
    </row>
    <row r="3" spans="1:17">
      <c r="A3" s="129" t="s">
        <v>4</v>
      </c>
      <c r="B3" s="130" t="s">
        <v>5</v>
      </c>
      <c r="C3" s="130" t="s">
        <v>6</v>
      </c>
      <c r="D3" s="130" t="s">
        <v>7</v>
      </c>
      <c r="E3" s="130" t="s">
        <v>8</v>
      </c>
      <c r="F3" s="129" t="s">
        <v>9</v>
      </c>
      <c r="G3" s="129"/>
      <c r="H3" s="129"/>
      <c r="I3" s="130" t="s">
        <v>10</v>
      </c>
      <c r="J3" s="137" t="s">
        <v>11</v>
      </c>
      <c r="K3" s="138" t="s">
        <v>12</v>
      </c>
      <c r="L3" s="138"/>
      <c r="M3" s="138"/>
      <c r="N3" s="138"/>
      <c r="O3" s="138"/>
      <c r="P3" s="139"/>
      <c r="Q3" s="142" t="s">
        <v>13</v>
      </c>
    </row>
    <row r="4" ht="40.5" spans="1:17">
      <c r="A4" s="129"/>
      <c r="B4" s="131"/>
      <c r="C4" s="131"/>
      <c r="D4" s="131"/>
      <c r="E4" s="131"/>
      <c r="F4" s="131" t="s">
        <v>14</v>
      </c>
      <c r="G4" s="131" t="s">
        <v>15</v>
      </c>
      <c r="H4" s="131" t="s">
        <v>16</v>
      </c>
      <c r="I4" s="131"/>
      <c r="J4" s="137"/>
      <c r="K4" s="139" t="s">
        <v>17</v>
      </c>
      <c r="L4" s="129" t="s">
        <v>18</v>
      </c>
      <c r="M4" s="129" t="s">
        <v>19</v>
      </c>
      <c r="N4" s="129" t="s">
        <v>20</v>
      </c>
      <c r="O4" s="129" t="s">
        <v>21</v>
      </c>
      <c r="P4" s="129" t="s">
        <v>22</v>
      </c>
      <c r="Q4" s="143"/>
    </row>
    <row r="5" ht="39" customHeight="1" spans="1:17">
      <c r="A5" s="132">
        <v>1</v>
      </c>
      <c r="B5" s="144" t="s">
        <v>23</v>
      </c>
      <c r="C5" s="132" t="s">
        <v>24</v>
      </c>
      <c r="D5" s="132" t="s">
        <v>25</v>
      </c>
      <c r="E5" s="132" t="s">
        <v>24</v>
      </c>
      <c r="F5" s="132">
        <v>7432.44</v>
      </c>
      <c r="G5" s="132">
        <f>H5-F5</f>
        <v>1890.32</v>
      </c>
      <c r="H5" s="132">
        <v>9322.76</v>
      </c>
      <c r="I5" s="132">
        <v>7089.88</v>
      </c>
      <c r="J5" s="140">
        <v>0.760491528259872</v>
      </c>
      <c r="K5" s="141">
        <v>15.2098305651974</v>
      </c>
      <c r="L5" s="141">
        <v>19</v>
      </c>
      <c r="M5" s="141">
        <v>19</v>
      </c>
      <c r="N5" s="141">
        <v>27</v>
      </c>
      <c r="O5" s="141">
        <v>10</v>
      </c>
      <c r="P5" s="141">
        <v>90.2098305651974</v>
      </c>
      <c r="Q5" s="81" t="s">
        <v>26</v>
      </c>
    </row>
    <row r="6" ht="39" customHeight="1" spans="1:17">
      <c r="A6" s="132"/>
      <c r="B6" s="132"/>
      <c r="C6" s="132"/>
      <c r="D6" s="132"/>
      <c r="E6" s="132"/>
      <c r="F6" s="132"/>
      <c r="G6" s="132"/>
      <c r="H6" s="132"/>
      <c r="I6" s="132"/>
      <c r="J6" s="141"/>
      <c r="K6" s="132"/>
      <c r="L6" s="132"/>
      <c r="M6" s="132"/>
      <c r="N6" s="132"/>
      <c r="O6" s="132"/>
      <c r="P6" s="132"/>
      <c r="Q6" s="132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0"/>
  <sheetViews>
    <sheetView topLeftCell="A14" workbookViewId="0">
      <selection activeCell="A1" sqref="A1:H20"/>
    </sheetView>
  </sheetViews>
  <sheetFormatPr defaultColWidth="9" defaultRowHeight="13.5" outlineLevelCol="7"/>
  <cols>
    <col min="3" max="3" width="10.625" customWidth="1"/>
    <col min="8" max="8" width="15.75" customWidth="1"/>
  </cols>
  <sheetData>
    <row r="1" ht="50" customHeight="1" spans="1:8">
      <c r="A1" s="1" t="s">
        <v>159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160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20.06</v>
      </c>
      <c r="E9" s="12">
        <v>19.16</v>
      </c>
      <c r="F9" s="13">
        <f>E9/D9</f>
        <v>0.955134596211366</v>
      </c>
      <c r="G9" s="3">
        <f>ROUND(20*F9,2)</f>
        <v>19.1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16" t="s">
        <v>122</v>
      </c>
      <c r="D11" s="17" t="s">
        <v>161</v>
      </c>
      <c r="E11" s="18"/>
      <c r="F11" s="16" t="s">
        <v>162</v>
      </c>
      <c r="G11" s="16" t="s">
        <v>162</v>
      </c>
      <c r="H11" s="3">
        <v>20</v>
      </c>
    </row>
    <row r="12" ht="30" customHeight="1" spans="1:8">
      <c r="A12" s="15"/>
      <c r="B12" s="3" t="s">
        <v>19</v>
      </c>
      <c r="C12" s="19" t="s">
        <v>49</v>
      </c>
      <c r="D12" s="20" t="s">
        <v>163</v>
      </c>
      <c r="E12" s="21"/>
      <c r="F12" s="16">
        <v>1</v>
      </c>
      <c r="G12" s="16">
        <v>1</v>
      </c>
      <c r="H12" s="22">
        <v>10</v>
      </c>
    </row>
    <row r="13" ht="30" customHeight="1" spans="1:8">
      <c r="A13" s="15"/>
      <c r="B13" s="3"/>
      <c r="C13" s="23" t="s">
        <v>51</v>
      </c>
      <c r="D13" s="17" t="s">
        <v>164</v>
      </c>
      <c r="E13" s="18"/>
      <c r="F13" s="26">
        <v>1</v>
      </c>
      <c r="G13" s="26">
        <v>1</v>
      </c>
      <c r="H13" s="25">
        <v>10</v>
      </c>
    </row>
    <row r="14" ht="30" customHeight="1" spans="1:8">
      <c r="A14" s="15"/>
      <c r="B14" s="3" t="s">
        <v>20</v>
      </c>
      <c r="C14" s="16" t="s">
        <v>131</v>
      </c>
      <c r="D14" s="17" t="s">
        <v>165</v>
      </c>
      <c r="E14" s="18"/>
      <c r="F14" s="16" t="s">
        <v>116</v>
      </c>
      <c r="G14" s="26">
        <v>0.95</v>
      </c>
      <c r="H14" s="4">
        <v>30</v>
      </c>
    </row>
    <row r="15" ht="57" customHeight="1" spans="1:8">
      <c r="A15" s="15"/>
      <c r="B15" s="3" t="s">
        <v>21</v>
      </c>
      <c r="C15" s="16" t="s">
        <v>114</v>
      </c>
      <c r="D15" s="16" t="s">
        <v>142</v>
      </c>
      <c r="E15" s="16"/>
      <c r="F15" s="16" t="s">
        <v>116</v>
      </c>
      <c r="G15" s="26">
        <v>0.95</v>
      </c>
      <c r="H15" s="16">
        <v>10</v>
      </c>
    </row>
    <row r="16" ht="56" customHeight="1" spans="1:8">
      <c r="A16" s="3" t="s">
        <v>60</v>
      </c>
      <c r="B16" s="3">
        <f>G9+H11+H12+H13+H14+H15</f>
        <v>99.1</v>
      </c>
      <c r="C16" s="3"/>
      <c r="D16" s="3"/>
      <c r="E16" s="3"/>
      <c r="F16" s="3"/>
      <c r="G16" s="3"/>
      <c r="H16" s="3"/>
    </row>
    <row r="17" ht="92" customHeight="1" spans="1:8">
      <c r="A17" s="3" t="s">
        <v>134</v>
      </c>
      <c r="B17" s="3"/>
      <c r="C17" s="5" t="s">
        <v>166</v>
      </c>
      <c r="D17" s="5"/>
      <c r="E17" s="5"/>
      <c r="F17" s="5"/>
      <c r="G17" s="5"/>
      <c r="H17" s="5"/>
    </row>
    <row r="18" ht="92" customHeight="1" spans="1:8">
      <c r="A18" s="3" t="s">
        <v>63</v>
      </c>
      <c r="B18" s="3"/>
      <c r="C18" s="5" t="s">
        <v>135</v>
      </c>
      <c r="D18" s="5"/>
      <c r="E18" s="5"/>
      <c r="F18" s="5"/>
      <c r="G18" s="5"/>
      <c r="H18" s="5"/>
    </row>
    <row r="19" ht="92" customHeight="1" spans="1:8">
      <c r="A19" s="3" t="s">
        <v>65</v>
      </c>
      <c r="B19" s="3"/>
      <c r="C19" s="3" t="s">
        <v>66</v>
      </c>
      <c r="D19" s="3"/>
      <c r="E19" s="3"/>
      <c r="F19" s="3"/>
      <c r="G19" s="3"/>
      <c r="H19" s="3"/>
    </row>
    <row r="20" ht="140" customHeight="1" spans="1:8">
      <c r="A20" s="27" t="s">
        <v>67</v>
      </c>
      <c r="B20" s="28"/>
      <c r="C20" s="28"/>
      <c r="D20" s="28"/>
      <c r="E20" s="28"/>
      <c r="F20" s="28"/>
      <c r="G20" s="28"/>
      <c r="H20" s="28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0"/>
  <sheetViews>
    <sheetView workbookViewId="0">
      <selection activeCell="A20" sqref="A1:H20"/>
    </sheetView>
  </sheetViews>
  <sheetFormatPr defaultColWidth="9" defaultRowHeight="13.5" outlineLevelCol="7"/>
  <cols>
    <col min="3" max="3" width="10.625" customWidth="1"/>
    <col min="8" max="8" width="15.75" customWidth="1"/>
  </cols>
  <sheetData>
    <row r="1" ht="50" customHeight="1" spans="1:8">
      <c r="A1" s="1" t="s">
        <v>167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89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9</v>
      </c>
      <c r="E9" s="12">
        <v>4.39</v>
      </c>
      <c r="F9" s="13">
        <f>E9/D9</f>
        <v>0.487777777777778</v>
      </c>
      <c r="G9" s="3">
        <f>ROUND(20*F9,2)</f>
        <v>9.76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16" t="s">
        <v>122</v>
      </c>
      <c r="D11" s="17" t="s">
        <v>161</v>
      </c>
      <c r="E11" s="18"/>
      <c r="F11" s="16" t="s">
        <v>162</v>
      </c>
      <c r="G11" s="16" t="s">
        <v>162</v>
      </c>
      <c r="H11" s="3">
        <v>20</v>
      </c>
    </row>
    <row r="12" ht="30" customHeight="1" spans="1:8">
      <c r="A12" s="15"/>
      <c r="B12" s="3" t="s">
        <v>19</v>
      </c>
      <c r="C12" s="19" t="s">
        <v>49</v>
      </c>
      <c r="D12" s="20" t="s">
        <v>168</v>
      </c>
      <c r="E12" s="21"/>
      <c r="F12" s="16">
        <v>3</v>
      </c>
      <c r="G12" s="16">
        <v>3</v>
      </c>
      <c r="H12" s="22">
        <v>10</v>
      </c>
    </row>
    <row r="13" ht="30" customHeight="1" spans="1:8">
      <c r="A13" s="15"/>
      <c r="B13" s="3"/>
      <c r="C13" s="23" t="s">
        <v>51</v>
      </c>
      <c r="D13" s="17" t="s">
        <v>164</v>
      </c>
      <c r="E13" s="18"/>
      <c r="F13" s="26">
        <v>1</v>
      </c>
      <c r="G13" s="26">
        <v>1</v>
      </c>
      <c r="H13" s="25">
        <v>10</v>
      </c>
    </row>
    <row r="14" ht="30" customHeight="1" spans="1:8">
      <c r="A14" s="15"/>
      <c r="B14" s="3" t="s">
        <v>20</v>
      </c>
      <c r="C14" s="16" t="s">
        <v>131</v>
      </c>
      <c r="D14" s="17" t="s">
        <v>165</v>
      </c>
      <c r="E14" s="18"/>
      <c r="F14" s="16" t="s">
        <v>116</v>
      </c>
      <c r="G14" s="26">
        <v>0.95</v>
      </c>
      <c r="H14" s="4">
        <v>30</v>
      </c>
    </row>
    <row r="15" ht="57" customHeight="1" spans="1:8">
      <c r="A15" s="15"/>
      <c r="B15" s="3" t="s">
        <v>21</v>
      </c>
      <c r="C15" s="16" t="s">
        <v>114</v>
      </c>
      <c r="D15" s="16" t="s">
        <v>142</v>
      </c>
      <c r="E15" s="16"/>
      <c r="F15" s="16" t="s">
        <v>116</v>
      </c>
      <c r="G15" s="26">
        <v>0.95</v>
      </c>
      <c r="H15" s="16">
        <v>10</v>
      </c>
    </row>
    <row r="16" ht="56" customHeight="1" spans="1:8">
      <c r="A16" s="3" t="s">
        <v>60</v>
      </c>
      <c r="B16" s="3">
        <f>G9+H11+H12+H13+H14+H15</f>
        <v>89.76</v>
      </c>
      <c r="C16" s="3"/>
      <c r="D16" s="3"/>
      <c r="E16" s="3"/>
      <c r="F16" s="3"/>
      <c r="G16" s="3"/>
      <c r="H16" s="3"/>
    </row>
    <row r="17" ht="92" customHeight="1" spans="1:8">
      <c r="A17" s="3" t="s">
        <v>134</v>
      </c>
      <c r="B17" s="3"/>
      <c r="C17" s="5" t="s">
        <v>117</v>
      </c>
      <c r="D17" s="5"/>
      <c r="E17" s="5"/>
      <c r="F17" s="5"/>
      <c r="G17" s="5"/>
      <c r="H17" s="5"/>
    </row>
    <row r="18" ht="92" customHeight="1" spans="1:8">
      <c r="A18" s="3" t="s">
        <v>63</v>
      </c>
      <c r="B18" s="3"/>
      <c r="C18" s="5" t="s">
        <v>135</v>
      </c>
      <c r="D18" s="5"/>
      <c r="E18" s="5"/>
      <c r="F18" s="5"/>
      <c r="G18" s="5"/>
      <c r="H18" s="5"/>
    </row>
    <row r="19" ht="92" customHeight="1" spans="1:8">
      <c r="A19" s="3" t="s">
        <v>65</v>
      </c>
      <c r="B19" s="3"/>
      <c r="C19" s="3" t="s">
        <v>66</v>
      </c>
      <c r="D19" s="3"/>
      <c r="E19" s="3"/>
      <c r="F19" s="3"/>
      <c r="G19" s="3"/>
      <c r="H19" s="3"/>
    </row>
    <row r="20" ht="140" customHeight="1" spans="1:8">
      <c r="A20" s="27" t="s">
        <v>67</v>
      </c>
      <c r="B20" s="28"/>
      <c r="C20" s="28"/>
      <c r="D20" s="28"/>
      <c r="E20" s="28"/>
      <c r="F20" s="28"/>
      <c r="G20" s="28"/>
      <c r="H20" s="28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2"/>
  <sheetViews>
    <sheetView workbookViewId="0">
      <selection activeCell="A22" sqref="A1:H22"/>
    </sheetView>
  </sheetViews>
  <sheetFormatPr defaultColWidth="9" defaultRowHeight="13.5" outlineLevelCol="7"/>
  <cols>
    <col min="3" max="3" width="11.5" customWidth="1"/>
    <col min="8" max="8" width="15" customWidth="1"/>
  </cols>
  <sheetData>
    <row r="1" ht="50" customHeight="1" spans="1:8">
      <c r="A1" s="1" t="s">
        <v>169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170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10</v>
      </c>
      <c r="E9" s="12">
        <v>4.88</v>
      </c>
      <c r="F9" s="13">
        <f>E9/D9</f>
        <v>0.488</v>
      </c>
      <c r="G9" s="3">
        <f>ROUND(20*F9,2)</f>
        <v>9.76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54" t="s">
        <v>171</v>
      </c>
      <c r="E11" s="55"/>
      <c r="F11" s="4" t="s">
        <v>172</v>
      </c>
      <c r="G11" s="4" t="s">
        <v>173</v>
      </c>
      <c r="H11" s="3">
        <v>19</v>
      </c>
    </row>
    <row r="12" ht="30" customHeight="1" spans="1:8">
      <c r="A12" s="15"/>
      <c r="B12" s="3" t="s">
        <v>19</v>
      </c>
      <c r="C12" s="23" t="s">
        <v>49</v>
      </c>
      <c r="D12" s="56" t="s">
        <v>174</v>
      </c>
      <c r="E12" s="57"/>
      <c r="F12" s="4">
        <v>1</v>
      </c>
      <c r="G12" s="4">
        <v>1</v>
      </c>
      <c r="H12" s="22">
        <v>10</v>
      </c>
    </row>
    <row r="13" ht="30" customHeight="1" spans="1:8">
      <c r="A13" s="15"/>
      <c r="B13" s="3"/>
      <c r="C13" s="58"/>
      <c r="D13" s="56" t="s">
        <v>175</v>
      </c>
      <c r="E13" s="57"/>
      <c r="F13" s="25">
        <v>1</v>
      </c>
      <c r="G13" s="25">
        <v>1</v>
      </c>
      <c r="H13" s="25">
        <v>10</v>
      </c>
    </row>
    <row r="14" ht="30" customHeight="1" spans="1:8">
      <c r="A14" s="15"/>
      <c r="B14" s="3" t="s">
        <v>20</v>
      </c>
      <c r="C14" s="34" t="s">
        <v>131</v>
      </c>
      <c r="D14" s="59" t="s">
        <v>176</v>
      </c>
      <c r="E14" s="60"/>
      <c r="F14" s="54" t="s">
        <v>177</v>
      </c>
      <c r="G14" s="54" t="s">
        <v>177</v>
      </c>
      <c r="H14" s="4">
        <v>10</v>
      </c>
    </row>
    <row r="15" ht="30" customHeight="1" spans="1:8">
      <c r="A15" s="15"/>
      <c r="B15" s="3"/>
      <c r="C15" s="33" t="s">
        <v>53</v>
      </c>
      <c r="D15" s="56" t="s">
        <v>178</v>
      </c>
      <c r="E15" s="57"/>
      <c r="F15" s="4" t="s">
        <v>179</v>
      </c>
      <c r="G15" s="4" t="s">
        <v>179</v>
      </c>
      <c r="H15" s="4">
        <v>10</v>
      </c>
    </row>
    <row r="16" ht="30" customHeight="1" spans="1:8">
      <c r="A16" s="15"/>
      <c r="B16" s="3"/>
      <c r="C16" s="34"/>
      <c r="D16" s="56" t="s">
        <v>180</v>
      </c>
      <c r="E16" s="57"/>
      <c r="F16" s="4" t="s">
        <v>157</v>
      </c>
      <c r="G16" s="4" t="s">
        <v>157</v>
      </c>
      <c r="H16" s="4">
        <v>10</v>
      </c>
    </row>
    <row r="17" ht="30" customHeight="1" spans="1:8">
      <c r="A17" s="15"/>
      <c r="B17" s="3" t="s">
        <v>21</v>
      </c>
      <c r="C17" s="4" t="s">
        <v>114</v>
      </c>
      <c r="D17" s="34" t="s">
        <v>133</v>
      </c>
      <c r="E17" s="34"/>
      <c r="F17" s="4" t="s">
        <v>116</v>
      </c>
      <c r="G17" s="35">
        <v>0.95</v>
      </c>
      <c r="H17" s="16">
        <v>10</v>
      </c>
    </row>
    <row r="18" ht="30" customHeight="1" spans="1:8">
      <c r="A18" s="3" t="s">
        <v>60</v>
      </c>
      <c r="B18" s="3">
        <f>G9+H11+H12+H13+H14+H15+H16+H17</f>
        <v>88.76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117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135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5:C16"/>
    <mergeCell ref="A8:B9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2"/>
  <sheetViews>
    <sheetView workbookViewId="0">
      <selection activeCell="A22" sqref="A1:H22"/>
    </sheetView>
  </sheetViews>
  <sheetFormatPr defaultColWidth="9" defaultRowHeight="13.5" outlineLevelCol="7"/>
  <cols>
    <col min="3" max="3" width="10.5" customWidth="1"/>
    <col min="8" max="8" width="14.625" customWidth="1"/>
  </cols>
  <sheetData>
    <row r="1" ht="50" customHeight="1" spans="1:8">
      <c r="A1" s="1" t="s">
        <v>181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182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120</v>
      </c>
      <c r="E9" s="12">
        <v>20</v>
      </c>
      <c r="F9" s="13">
        <f>E9/D9</f>
        <v>0.166666666666667</v>
      </c>
      <c r="G9" s="3">
        <f>ROUND(20*F9,2)</f>
        <v>3.33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4" t="s">
        <v>183</v>
      </c>
      <c r="E11" s="4"/>
      <c r="F11" s="4" t="s">
        <v>184</v>
      </c>
      <c r="G11" s="4" t="s">
        <v>185</v>
      </c>
      <c r="H11" s="3">
        <v>18</v>
      </c>
    </row>
    <row r="12" ht="30" customHeight="1" spans="1:8">
      <c r="A12" s="15"/>
      <c r="B12" s="3" t="s">
        <v>19</v>
      </c>
      <c r="C12" s="19" t="s">
        <v>49</v>
      </c>
      <c r="D12" s="4" t="s">
        <v>186</v>
      </c>
      <c r="E12" s="4"/>
      <c r="F12" s="4" t="s">
        <v>187</v>
      </c>
      <c r="G12" s="4" t="s">
        <v>187</v>
      </c>
      <c r="H12" s="22">
        <v>10</v>
      </c>
    </row>
    <row r="13" ht="30" customHeight="1" spans="1:8">
      <c r="A13" s="15"/>
      <c r="B13" s="3"/>
      <c r="C13" s="19"/>
      <c r="D13" s="31" t="s">
        <v>188</v>
      </c>
      <c r="E13" s="32"/>
      <c r="F13" s="25">
        <v>1</v>
      </c>
      <c r="G13" s="25">
        <v>1</v>
      </c>
      <c r="H13" s="25">
        <v>10</v>
      </c>
    </row>
    <row r="14" ht="30" customHeight="1" spans="1:8">
      <c r="A14" s="15"/>
      <c r="B14" s="3" t="s">
        <v>20</v>
      </c>
      <c r="C14" s="34" t="s">
        <v>131</v>
      </c>
      <c r="D14" s="31" t="s">
        <v>189</v>
      </c>
      <c r="E14" s="32"/>
      <c r="F14" s="4" t="s">
        <v>56</v>
      </c>
      <c r="G14" s="4" t="s">
        <v>56</v>
      </c>
      <c r="H14" s="4">
        <v>10</v>
      </c>
    </row>
    <row r="15" ht="30" customHeight="1" spans="1:8">
      <c r="A15" s="15"/>
      <c r="B15" s="3"/>
      <c r="C15" s="33" t="s">
        <v>53</v>
      </c>
      <c r="D15" s="31" t="s">
        <v>190</v>
      </c>
      <c r="E15" s="32"/>
      <c r="F15" s="4" t="s">
        <v>130</v>
      </c>
      <c r="G15" s="4" t="s">
        <v>130</v>
      </c>
      <c r="H15" s="4">
        <v>10</v>
      </c>
    </row>
    <row r="16" ht="30" customHeight="1" spans="1:8">
      <c r="A16" s="15"/>
      <c r="B16" s="3"/>
      <c r="C16" s="34"/>
      <c r="D16" s="4" t="s">
        <v>127</v>
      </c>
      <c r="E16" s="4"/>
      <c r="F16" s="4" t="s">
        <v>128</v>
      </c>
      <c r="G16" s="4" t="s">
        <v>128</v>
      </c>
      <c r="H16" s="4">
        <v>10</v>
      </c>
    </row>
    <row r="17" ht="43" customHeight="1" spans="1:8">
      <c r="A17" s="15"/>
      <c r="B17" s="3" t="s">
        <v>21</v>
      </c>
      <c r="C17" s="4" t="s">
        <v>114</v>
      </c>
      <c r="D17" s="4" t="s">
        <v>133</v>
      </c>
      <c r="E17" s="4"/>
      <c r="F17" s="4" t="s">
        <v>116</v>
      </c>
      <c r="G17" s="35">
        <v>0.95</v>
      </c>
      <c r="H17" s="16">
        <v>10</v>
      </c>
    </row>
    <row r="18" ht="30" customHeight="1" spans="1:8">
      <c r="A18" s="3" t="s">
        <v>60</v>
      </c>
      <c r="B18" s="3">
        <f>G9+H11+H12+H13+H14+H15+H16+H17</f>
        <v>81.33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147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135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5:C16"/>
    <mergeCell ref="A8:B9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2"/>
  <sheetViews>
    <sheetView workbookViewId="0">
      <selection activeCell="A22" sqref="A1:H22"/>
    </sheetView>
  </sheetViews>
  <sheetFormatPr defaultColWidth="9" defaultRowHeight="13.5" outlineLevelCol="7"/>
  <cols>
    <col min="3" max="3" width="10.5" customWidth="1"/>
    <col min="8" max="8" width="14.625" customWidth="1"/>
  </cols>
  <sheetData>
    <row r="1" ht="50" customHeight="1" spans="1:8">
      <c r="A1" s="1" t="s">
        <v>191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92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349.24</v>
      </c>
      <c r="E9" s="12">
        <v>0</v>
      </c>
      <c r="F9" s="13">
        <f>E9/D9</f>
        <v>0</v>
      </c>
      <c r="G9" s="3">
        <f>ROUND(20*F9,2)</f>
        <v>0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31" t="s">
        <v>188</v>
      </c>
      <c r="E11" s="32"/>
      <c r="F11" s="25">
        <v>1</v>
      </c>
      <c r="G11" s="25">
        <v>1</v>
      </c>
      <c r="H11" s="3">
        <v>20</v>
      </c>
    </row>
    <row r="12" ht="30" customHeight="1" spans="1:8">
      <c r="A12" s="15"/>
      <c r="B12" s="3" t="s">
        <v>19</v>
      </c>
      <c r="C12" s="19" t="s">
        <v>49</v>
      </c>
      <c r="D12" s="4" t="s">
        <v>192</v>
      </c>
      <c r="E12" s="4"/>
      <c r="F12" s="4" t="s">
        <v>130</v>
      </c>
      <c r="G12" s="4" t="s">
        <v>130</v>
      </c>
      <c r="H12" s="22">
        <v>9</v>
      </c>
    </row>
    <row r="13" ht="30" customHeight="1" spans="1:8">
      <c r="A13" s="15"/>
      <c r="B13" s="3"/>
      <c r="C13" s="19"/>
      <c r="D13" s="31" t="s">
        <v>193</v>
      </c>
      <c r="E13" s="32"/>
      <c r="F13" s="4" t="s">
        <v>130</v>
      </c>
      <c r="G13" s="4" t="s">
        <v>130</v>
      </c>
      <c r="H13" s="25">
        <v>9</v>
      </c>
    </row>
    <row r="14" ht="30" customHeight="1" spans="1:8">
      <c r="A14" s="15"/>
      <c r="B14" s="3" t="s">
        <v>20</v>
      </c>
      <c r="C14" s="34" t="s">
        <v>131</v>
      </c>
      <c r="D14" s="31" t="s">
        <v>194</v>
      </c>
      <c r="E14" s="32"/>
      <c r="F14" s="4" t="s">
        <v>56</v>
      </c>
      <c r="G14" s="4" t="s">
        <v>56</v>
      </c>
      <c r="H14" s="4">
        <v>9</v>
      </c>
    </row>
    <row r="15" ht="30" customHeight="1" spans="1:8">
      <c r="A15" s="15"/>
      <c r="B15" s="3"/>
      <c r="C15" s="33" t="s">
        <v>53</v>
      </c>
      <c r="D15" s="31" t="s">
        <v>195</v>
      </c>
      <c r="E15" s="32"/>
      <c r="F15" s="4" t="s">
        <v>130</v>
      </c>
      <c r="G15" s="4" t="s">
        <v>130</v>
      </c>
      <c r="H15" s="4">
        <v>9</v>
      </c>
    </row>
    <row r="16" ht="30" customHeight="1" spans="1:8">
      <c r="A16" s="15"/>
      <c r="B16" s="3"/>
      <c r="C16" s="34"/>
      <c r="D16" s="4" t="s">
        <v>127</v>
      </c>
      <c r="E16" s="4"/>
      <c r="F16" s="4" t="s">
        <v>128</v>
      </c>
      <c r="G16" s="4" t="s">
        <v>128</v>
      </c>
      <c r="H16" s="4">
        <v>9</v>
      </c>
    </row>
    <row r="17" ht="43" customHeight="1" spans="1:8">
      <c r="A17" s="15"/>
      <c r="B17" s="3" t="s">
        <v>21</v>
      </c>
      <c r="C17" s="4" t="s">
        <v>114</v>
      </c>
      <c r="D17" s="4" t="s">
        <v>133</v>
      </c>
      <c r="E17" s="4"/>
      <c r="F17" s="4" t="s">
        <v>116</v>
      </c>
      <c r="G17" s="35">
        <v>0.95</v>
      </c>
      <c r="H17" s="16">
        <v>9</v>
      </c>
    </row>
    <row r="18" ht="30" customHeight="1" spans="1:8">
      <c r="A18" s="3" t="s">
        <v>60</v>
      </c>
      <c r="B18" s="3">
        <f>G9+H11+H12+H13+H14+H15+H16+H17</f>
        <v>74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147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135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5:C16"/>
    <mergeCell ref="A8:B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H20"/>
  <sheetViews>
    <sheetView workbookViewId="0">
      <selection activeCell="A20" sqref="A1:H20"/>
    </sheetView>
  </sheetViews>
  <sheetFormatPr defaultColWidth="9" defaultRowHeight="13.5" outlineLevelCol="7"/>
  <cols>
    <col min="1" max="3" width="9" style="36"/>
    <col min="4" max="4" width="9.75" style="36" customWidth="1"/>
    <col min="5" max="5" width="9.875" style="36" customWidth="1"/>
    <col min="6" max="6" width="11.375" style="36" customWidth="1"/>
    <col min="7" max="7" width="11" style="36" customWidth="1"/>
    <col min="8" max="8" width="15.375" style="36" customWidth="1"/>
    <col min="9" max="16384" width="9" style="36"/>
  </cols>
  <sheetData>
    <row r="1" s="36" customFormat="1" ht="54" customHeight="1" spans="1:8">
      <c r="A1" s="37" t="s">
        <v>196</v>
      </c>
      <c r="B1" s="38"/>
      <c r="C1" s="38"/>
      <c r="D1" s="38"/>
      <c r="E1" s="38"/>
      <c r="F1" s="38"/>
      <c r="G1" s="38"/>
      <c r="H1" s="38"/>
    </row>
    <row r="2" s="36" customFormat="1" ht="21" customHeight="1" spans="1:8">
      <c r="A2" s="39" t="s">
        <v>95</v>
      </c>
      <c r="B2" s="39"/>
      <c r="C2" s="39"/>
      <c r="D2" s="39"/>
      <c r="E2" s="39"/>
      <c r="F2" s="39"/>
      <c r="G2" s="39"/>
      <c r="H2" s="39"/>
    </row>
    <row r="3" s="36" customFormat="1" ht="30" customHeight="1" spans="1:8">
      <c r="A3" s="4" t="s">
        <v>7</v>
      </c>
      <c r="B3" s="4"/>
      <c r="C3" s="4" t="s">
        <v>93</v>
      </c>
      <c r="D3" s="4"/>
      <c r="E3" s="4"/>
      <c r="F3" s="4"/>
      <c r="G3" s="4"/>
      <c r="H3" s="4"/>
    </row>
    <row r="4" s="36" customFormat="1" ht="30" customHeight="1" spans="1:8">
      <c r="A4" s="4" t="s">
        <v>96</v>
      </c>
      <c r="B4" s="4"/>
      <c r="C4" s="5" t="s">
        <v>97</v>
      </c>
      <c r="D4" s="5"/>
      <c r="E4" s="5"/>
      <c r="F4" s="4" t="s">
        <v>98</v>
      </c>
      <c r="G4" s="4"/>
      <c r="H4" s="4" t="s">
        <v>24</v>
      </c>
    </row>
    <row r="5" s="36" customFormat="1" ht="30" customHeight="1" spans="1:8">
      <c r="A5" s="4" t="s">
        <v>99</v>
      </c>
      <c r="B5" s="4"/>
      <c r="C5" s="5" t="s">
        <v>100</v>
      </c>
      <c r="D5" s="5"/>
      <c r="E5" s="5"/>
      <c r="F5" s="5"/>
      <c r="G5" s="5"/>
      <c r="H5" s="5"/>
    </row>
    <row r="6" s="36" customFormat="1" ht="30" customHeight="1" spans="1:8">
      <c r="A6" s="4" t="s">
        <v>101</v>
      </c>
      <c r="B6" s="4"/>
      <c r="C6" s="5" t="s">
        <v>102</v>
      </c>
      <c r="D6" s="5"/>
      <c r="E6" s="5"/>
      <c r="F6" s="5"/>
      <c r="G6" s="5"/>
      <c r="H6" s="5"/>
    </row>
    <row r="7" s="36" customFormat="1" ht="30" customHeight="1" spans="1:8">
      <c r="A7" s="4" t="s">
        <v>103</v>
      </c>
      <c r="B7" s="4"/>
      <c r="C7" s="5" t="s">
        <v>104</v>
      </c>
      <c r="D7" s="5"/>
      <c r="E7" s="5"/>
      <c r="F7" s="5"/>
      <c r="G7" s="5"/>
      <c r="H7" s="5"/>
    </row>
    <row r="8" s="36" customFormat="1" ht="30" customHeight="1" spans="1:8">
      <c r="A8" s="40" t="s">
        <v>32</v>
      </c>
      <c r="B8" s="41"/>
      <c r="C8" s="4"/>
      <c r="D8" s="4" t="s">
        <v>33</v>
      </c>
      <c r="E8" s="4" t="s">
        <v>34</v>
      </c>
      <c r="F8" s="4" t="s">
        <v>35</v>
      </c>
      <c r="G8" s="40" t="s">
        <v>36</v>
      </c>
      <c r="H8" s="41"/>
    </row>
    <row r="9" s="36" customFormat="1" ht="30" customHeight="1" spans="1:8">
      <c r="A9" s="42"/>
      <c r="B9" s="43"/>
      <c r="C9" s="4" t="s">
        <v>105</v>
      </c>
      <c r="D9" s="4">
        <v>9.2</v>
      </c>
      <c r="E9" s="4">
        <v>9.2</v>
      </c>
      <c r="F9" s="44">
        <f>E9/D9</f>
        <v>1</v>
      </c>
      <c r="G9" s="45">
        <f>F9*20</f>
        <v>20</v>
      </c>
      <c r="H9" s="45"/>
    </row>
    <row r="10" s="36" customFormat="1" ht="30" customHeight="1" spans="1:8">
      <c r="A10" s="46" t="s">
        <v>40</v>
      </c>
      <c r="B10" s="34" t="s">
        <v>41</v>
      </c>
      <c r="C10" s="4" t="s">
        <v>42</v>
      </c>
      <c r="D10" s="4" t="s">
        <v>43</v>
      </c>
      <c r="E10" s="4"/>
      <c r="F10" s="4" t="s">
        <v>44</v>
      </c>
      <c r="G10" s="4" t="s">
        <v>45</v>
      </c>
      <c r="H10" s="4" t="s">
        <v>46</v>
      </c>
    </row>
    <row r="11" s="36" customFormat="1" ht="30" customHeight="1" spans="1:8">
      <c r="A11" s="46"/>
      <c r="B11" s="46" t="s">
        <v>106</v>
      </c>
      <c r="C11" s="33" t="s">
        <v>47</v>
      </c>
      <c r="D11" s="31" t="s">
        <v>171</v>
      </c>
      <c r="E11" s="32"/>
      <c r="F11" s="4" t="s">
        <v>171</v>
      </c>
      <c r="G11" s="4" t="s">
        <v>197</v>
      </c>
      <c r="H11" s="4">
        <v>20</v>
      </c>
    </row>
    <row r="12" s="36" customFormat="1" ht="31" customHeight="1" spans="1:8">
      <c r="A12" s="46"/>
      <c r="B12" s="33" t="s">
        <v>19</v>
      </c>
      <c r="C12" s="29" t="s">
        <v>49</v>
      </c>
      <c r="D12" s="31" t="s">
        <v>198</v>
      </c>
      <c r="E12" s="32"/>
      <c r="F12" s="25">
        <v>1</v>
      </c>
      <c r="G12" s="25">
        <v>1</v>
      </c>
      <c r="H12" s="4">
        <v>20</v>
      </c>
    </row>
    <row r="13" s="36" customFormat="1" ht="26" customHeight="1" spans="1:8">
      <c r="A13" s="46"/>
      <c r="B13" s="33" t="s">
        <v>20</v>
      </c>
      <c r="C13" s="33" t="s">
        <v>53</v>
      </c>
      <c r="D13" s="4" t="s">
        <v>199</v>
      </c>
      <c r="E13" s="4"/>
      <c r="F13" s="4" t="s">
        <v>128</v>
      </c>
      <c r="G13" s="4" t="s">
        <v>128</v>
      </c>
      <c r="H13" s="4">
        <v>15</v>
      </c>
    </row>
    <row r="14" s="36" customFormat="1" ht="26" customHeight="1" spans="1:8">
      <c r="A14" s="46"/>
      <c r="B14" s="46"/>
      <c r="C14" s="34" t="s">
        <v>131</v>
      </c>
      <c r="D14" s="31" t="s">
        <v>129</v>
      </c>
      <c r="E14" s="32"/>
      <c r="F14" s="4" t="s">
        <v>130</v>
      </c>
      <c r="G14" s="4" t="s">
        <v>130</v>
      </c>
      <c r="H14" s="4">
        <v>15</v>
      </c>
    </row>
    <row r="15" s="36" customFormat="1" ht="40" customHeight="1" spans="1:8">
      <c r="A15" s="46"/>
      <c r="B15" s="4" t="s">
        <v>21</v>
      </c>
      <c r="C15" s="4" t="s">
        <v>114</v>
      </c>
      <c r="D15" s="4" t="s">
        <v>133</v>
      </c>
      <c r="E15" s="4"/>
      <c r="F15" s="4" t="s">
        <v>116</v>
      </c>
      <c r="G15" s="35">
        <v>0.95</v>
      </c>
      <c r="H15" s="4">
        <v>10</v>
      </c>
    </row>
    <row r="16" s="36" customFormat="1" ht="30" customHeight="1" spans="1:8">
      <c r="A16" s="4" t="s">
        <v>60</v>
      </c>
      <c r="B16" s="45">
        <f>H15+H14+H13+H12+G9+H11</f>
        <v>100</v>
      </c>
      <c r="C16" s="45"/>
      <c r="D16" s="45"/>
      <c r="E16" s="45"/>
      <c r="F16" s="45"/>
      <c r="G16" s="45"/>
      <c r="H16" s="45"/>
    </row>
    <row r="17" s="36" customFormat="1" ht="91" customHeight="1" spans="1:8">
      <c r="A17" s="4" t="s">
        <v>61</v>
      </c>
      <c r="B17" s="4"/>
      <c r="C17" s="5" t="s">
        <v>117</v>
      </c>
      <c r="D17" s="5"/>
      <c r="E17" s="5"/>
      <c r="F17" s="5"/>
      <c r="G17" s="5"/>
      <c r="H17" s="5"/>
    </row>
    <row r="18" s="36" customFormat="1" ht="91" customHeight="1" spans="1:8">
      <c r="A18" s="4" t="s">
        <v>63</v>
      </c>
      <c r="B18" s="4"/>
      <c r="C18" s="5" t="s">
        <v>166</v>
      </c>
      <c r="D18" s="5"/>
      <c r="E18" s="5"/>
      <c r="F18" s="5"/>
      <c r="G18" s="5"/>
      <c r="H18" s="5"/>
    </row>
    <row r="19" s="36" customFormat="1" ht="91" customHeight="1" spans="1:8">
      <c r="A19" s="4" t="s">
        <v>65</v>
      </c>
      <c r="B19" s="4"/>
      <c r="C19" s="4" t="s">
        <v>118</v>
      </c>
      <c r="D19" s="4"/>
      <c r="E19" s="4"/>
      <c r="F19" s="4"/>
      <c r="G19" s="4"/>
      <c r="H19" s="4"/>
    </row>
    <row r="20" s="36" customFormat="1" ht="134.1" customHeight="1" spans="1:8">
      <c r="A20" s="51" t="s">
        <v>67</v>
      </c>
      <c r="B20" s="52"/>
      <c r="C20" s="52"/>
      <c r="D20" s="52"/>
      <c r="E20" s="52"/>
      <c r="F20" s="52"/>
      <c r="G20" s="52"/>
      <c r="H20" s="52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3:B14"/>
    <mergeCell ref="A8:B9"/>
  </mergeCells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2"/>
  <sheetViews>
    <sheetView workbookViewId="0">
      <selection activeCell="A22" sqref="A1:H22"/>
    </sheetView>
  </sheetViews>
  <sheetFormatPr defaultColWidth="9" defaultRowHeight="13.5" outlineLevelCol="7"/>
  <cols>
    <col min="3" max="3" width="10.5" customWidth="1"/>
    <col min="8" max="8" width="14.625" customWidth="1"/>
  </cols>
  <sheetData>
    <row r="1" ht="50" customHeight="1" spans="1:8">
      <c r="A1" s="1" t="s">
        <v>200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201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231.05</v>
      </c>
      <c r="E9" s="12">
        <v>231.05</v>
      </c>
      <c r="F9" s="13">
        <f>E9/D9</f>
        <v>1</v>
      </c>
      <c r="G9" s="3">
        <f>ROUND(20*F9,2)</f>
        <v>20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31" t="s">
        <v>188</v>
      </c>
      <c r="E11" s="32"/>
      <c r="F11" s="25">
        <v>1</v>
      </c>
      <c r="G11" s="25">
        <v>1</v>
      </c>
      <c r="H11" s="3">
        <v>20</v>
      </c>
    </row>
    <row r="12" ht="30" customHeight="1" spans="1:8">
      <c r="A12" s="15"/>
      <c r="B12" s="3" t="s">
        <v>19</v>
      </c>
      <c r="C12" s="19" t="s">
        <v>49</v>
      </c>
      <c r="D12" s="4" t="s">
        <v>202</v>
      </c>
      <c r="E12" s="4"/>
      <c r="F12" s="4" t="s">
        <v>130</v>
      </c>
      <c r="G12" s="4" t="s">
        <v>130</v>
      </c>
      <c r="H12" s="22">
        <v>10</v>
      </c>
    </row>
    <row r="13" ht="30" customHeight="1" spans="1:8">
      <c r="A13" s="15"/>
      <c r="B13" s="3"/>
      <c r="C13" s="19"/>
      <c r="D13" s="31" t="s">
        <v>203</v>
      </c>
      <c r="E13" s="32"/>
      <c r="F13" s="4" t="s">
        <v>130</v>
      </c>
      <c r="G13" s="4" t="s">
        <v>130</v>
      </c>
      <c r="H13" s="25">
        <v>10</v>
      </c>
    </row>
    <row r="14" ht="30" customHeight="1" spans="1:8">
      <c r="A14" s="15"/>
      <c r="B14" s="3" t="s">
        <v>20</v>
      </c>
      <c r="C14" s="34" t="s">
        <v>131</v>
      </c>
      <c r="D14" s="31" t="s">
        <v>194</v>
      </c>
      <c r="E14" s="32"/>
      <c r="F14" s="4" t="s">
        <v>56</v>
      </c>
      <c r="G14" s="4" t="s">
        <v>56</v>
      </c>
      <c r="H14" s="4">
        <v>10</v>
      </c>
    </row>
    <row r="15" ht="30" customHeight="1" spans="1:8">
      <c r="A15" s="15"/>
      <c r="B15" s="3"/>
      <c r="C15" s="33" t="s">
        <v>53</v>
      </c>
      <c r="D15" s="31" t="s">
        <v>195</v>
      </c>
      <c r="E15" s="32"/>
      <c r="F15" s="4" t="s">
        <v>130</v>
      </c>
      <c r="G15" s="4" t="s">
        <v>130</v>
      </c>
      <c r="H15" s="4">
        <v>10</v>
      </c>
    </row>
    <row r="16" ht="30" customHeight="1" spans="1:8">
      <c r="A16" s="15"/>
      <c r="B16" s="3"/>
      <c r="C16" s="34"/>
      <c r="D16" s="4" t="s">
        <v>127</v>
      </c>
      <c r="E16" s="4"/>
      <c r="F16" s="4" t="s">
        <v>128</v>
      </c>
      <c r="G16" s="4" t="s">
        <v>128</v>
      </c>
      <c r="H16" s="4">
        <v>10</v>
      </c>
    </row>
    <row r="17" ht="43" customHeight="1" spans="1:8">
      <c r="A17" s="15"/>
      <c r="B17" s="3" t="s">
        <v>21</v>
      </c>
      <c r="C17" s="4" t="s">
        <v>114</v>
      </c>
      <c r="D17" s="4" t="s">
        <v>133</v>
      </c>
      <c r="E17" s="4"/>
      <c r="F17" s="4" t="s">
        <v>116</v>
      </c>
      <c r="G17" s="35">
        <v>0.95</v>
      </c>
      <c r="H17" s="16">
        <v>10</v>
      </c>
    </row>
    <row r="18" ht="30" customHeight="1" spans="1:8">
      <c r="A18" s="3" t="s">
        <v>60</v>
      </c>
      <c r="B18" s="3">
        <f>G9+H11+H12+H13+H14+H15+H16+H17</f>
        <v>100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166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166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5:C16"/>
    <mergeCell ref="A8:B9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2"/>
  <sheetViews>
    <sheetView workbookViewId="0">
      <selection activeCell="A22" sqref="A1:H22"/>
    </sheetView>
  </sheetViews>
  <sheetFormatPr defaultColWidth="9" defaultRowHeight="13.5" outlineLevelCol="7"/>
  <cols>
    <col min="3" max="3" width="11.5" customWidth="1"/>
    <col min="8" max="8" width="15" customWidth="1"/>
  </cols>
  <sheetData>
    <row r="1" ht="50" customHeight="1" spans="1:8">
      <c r="A1" s="1" t="s">
        <v>204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205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4</v>
      </c>
      <c r="E9" s="12">
        <v>4</v>
      </c>
      <c r="F9" s="13">
        <f>E9/D9</f>
        <v>1</v>
      </c>
      <c r="G9" s="3">
        <f>ROUND(20*F9,2)</f>
        <v>20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54" t="s">
        <v>171</v>
      </c>
      <c r="E11" s="55"/>
      <c r="F11" s="4" t="s">
        <v>172</v>
      </c>
      <c r="G11" s="4" t="s">
        <v>173</v>
      </c>
      <c r="H11" s="3">
        <v>20</v>
      </c>
    </row>
    <row r="12" ht="30" customHeight="1" spans="1:8">
      <c r="A12" s="15"/>
      <c r="B12" s="3" t="s">
        <v>19</v>
      </c>
      <c r="C12" s="23" t="s">
        <v>49</v>
      </c>
      <c r="D12" s="56" t="s">
        <v>174</v>
      </c>
      <c r="E12" s="57"/>
      <c r="F12" s="4">
        <v>1</v>
      </c>
      <c r="G12" s="4">
        <v>1</v>
      </c>
      <c r="H12" s="22">
        <v>10</v>
      </c>
    </row>
    <row r="13" ht="30" customHeight="1" spans="1:8">
      <c r="A13" s="15"/>
      <c r="B13" s="3"/>
      <c r="C13" s="58"/>
      <c r="D13" s="56" t="s">
        <v>175</v>
      </c>
      <c r="E13" s="57"/>
      <c r="F13" s="25">
        <v>1</v>
      </c>
      <c r="G13" s="25">
        <v>1</v>
      </c>
      <c r="H13" s="25">
        <v>10</v>
      </c>
    </row>
    <row r="14" ht="30" customHeight="1" spans="1:8">
      <c r="A14" s="15"/>
      <c r="B14" s="3" t="s">
        <v>20</v>
      </c>
      <c r="C14" s="34" t="s">
        <v>131</v>
      </c>
      <c r="D14" s="59" t="s">
        <v>206</v>
      </c>
      <c r="E14" s="60"/>
      <c r="F14" s="54" t="s">
        <v>177</v>
      </c>
      <c r="G14" s="54" t="s">
        <v>177</v>
      </c>
      <c r="H14" s="4">
        <v>10</v>
      </c>
    </row>
    <row r="15" ht="30" customHeight="1" spans="1:8">
      <c r="A15" s="15"/>
      <c r="B15" s="3"/>
      <c r="C15" s="33" t="s">
        <v>53</v>
      </c>
      <c r="D15" s="56" t="s">
        <v>178</v>
      </c>
      <c r="E15" s="57"/>
      <c r="F15" s="4" t="s">
        <v>179</v>
      </c>
      <c r="G15" s="4" t="s">
        <v>179</v>
      </c>
      <c r="H15" s="4">
        <v>10</v>
      </c>
    </row>
    <row r="16" ht="30" customHeight="1" spans="1:8">
      <c r="A16" s="15"/>
      <c r="B16" s="3"/>
      <c r="C16" s="34"/>
      <c r="D16" s="56" t="s">
        <v>180</v>
      </c>
      <c r="E16" s="57"/>
      <c r="F16" s="4" t="s">
        <v>157</v>
      </c>
      <c r="G16" s="4" t="s">
        <v>157</v>
      </c>
      <c r="H16" s="4">
        <v>10</v>
      </c>
    </row>
    <row r="17" ht="30" customHeight="1" spans="1:8">
      <c r="A17" s="15"/>
      <c r="B17" s="3" t="s">
        <v>21</v>
      </c>
      <c r="C17" s="4" t="s">
        <v>114</v>
      </c>
      <c r="D17" s="34" t="s">
        <v>133</v>
      </c>
      <c r="E17" s="34"/>
      <c r="F17" s="4" t="s">
        <v>116</v>
      </c>
      <c r="G17" s="35">
        <v>0.95</v>
      </c>
      <c r="H17" s="16">
        <v>10</v>
      </c>
    </row>
    <row r="18" ht="30" customHeight="1" spans="1:8">
      <c r="A18" s="3" t="s">
        <v>60</v>
      </c>
      <c r="B18" s="3">
        <f>G9+H11+H12+H13+H14+H15+H16+H17</f>
        <v>100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117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117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5:C16"/>
    <mergeCell ref="A8:B9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2"/>
  <sheetViews>
    <sheetView workbookViewId="0">
      <selection activeCell="A22" sqref="A1:H22"/>
    </sheetView>
  </sheetViews>
  <sheetFormatPr defaultColWidth="9" defaultRowHeight="13.5" outlineLevelCol="7"/>
  <cols>
    <col min="3" max="3" width="10.5" customWidth="1"/>
    <col min="8" max="8" width="14.625" customWidth="1"/>
  </cols>
  <sheetData>
    <row r="1" ht="55" customHeight="1" spans="1:8">
      <c r="A1" s="1" t="s">
        <v>207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208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700</v>
      </c>
      <c r="E9" s="12">
        <v>0</v>
      </c>
      <c r="F9" s="13">
        <f>E9/D9</f>
        <v>0</v>
      </c>
      <c r="G9" s="3">
        <f>ROUND(20*F9,2)</f>
        <v>0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31" t="s">
        <v>188</v>
      </c>
      <c r="E11" s="32"/>
      <c r="F11" s="25">
        <v>1</v>
      </c>
      <c r="G11" s="25">
        <v>1</v>
      </c>
      <c r="H11" s="3">
        <v>20</v>
      </c>
    </row>
    <row r="12" ht="30" customHeight="1" spans="1:8">
      <c r="A12" s="15"/>
      <c r="B12" s="3" t="s">
        <v>19</v>
      </c>
      <c r="C12" s="19" t="s">
        <v>49</v>
      </c>
      <c r="D12" s="4" t="s">
        <v>209</v>
      </c>
      <c r="E12" s="4"/>
      <c r="F12" s="4" t="s">
        <v>130</v>
      </c>
      <c r="G12" s="4" t="s">
        <v>130</v>
      </c>
      <c r="H12" s="22">
        <v>9</v>
      </c>
    </row>
    <row r="13" ht="30" customHeight="1" spans="1:8">
      <c r="A13" s="15"/>
      <c r="B13" s="3"/>
      <c r="C13" s="19"/>
      <c r="D13" s="31" t="s">
        <v>210</v>
      </c>
      <c r="E13" s="32"/>
      <c r="F13" s="4" t="s">
        <v>130</v>
      </c>
      <c r="G13" s="4" t="s">
        <v>130</v>
      </c>
      <c r="H13" s="25">
        <v>9</v>
      </c>
    </row>
    <row r="14" ht="30" customHeight="1" spans="1:8">
      <c r="A14" s="15"/>
      <c r="B14" s="3" t="s">
        <v>20</v>
      </c>
      <c r="C14" s="34" t="s">
        <v>131</v>
      </c>
      <c r="D14" s="31" t="s">
        <v>194</v>
      </c>
      <c r="E14" s="32"/>
      <c r="F14" s="4" t="s">
        <v>56</v>
      </c>
      <c r="G14" s="4" t="s">
        <v>56</v>
      </c>
      <c r="H14" s="4">
        <v>9</v>
      </c>
    </row>
    <row r="15" ht="30" customHeight="1" spans="1:8">
      <c r="A15" s="15"/>
      <c r="B15" s="3"/>
      <c r="C15" s="33" t="s">
        <v>53</v>
      </c>
      <c r="D15" s="31" t="s">
        <v>195</v>
      </c>
      <c r="E15" s="32"/>
      <c r="F15" s="4" t="s">
        <v>130</v>
      </c>
      <c r="G15" s="4" t="s">
        <v>130</v>
      </c>
      <c r="H15" s="4">
        <v>9</v>
      </c>
    </row>
    <row r="16" ht="30" customHeight="1" spans="1:8">
      <c r="A16" s="15"/>
      <c r="B16" s="3"/>
      <c r="C16" s="34"/>
      <c r="D16" s="4" t="s">
        <v>127</v>
      </c>
      <c r="E16" s="4"/>
      <c r="F16" s="4" t="s">
        <v>128</v>
      </c>
      <c r="G16" s="4" t="s">
        <v>128</v>
      </c>
      <c r="H16" s="4">
        <v>9</v>
      </c>
    </row>
    <row r="17" ht="43" customHeight="1" spans="1:8">
      <c r="A17" s="15"/>
      <c r="B17" s="3" t="s">
        <v>21</v>
      </c>
      <c r="C17" s="4" t="s">
        <v>114</v>
      </c>
      <c r="D17" s="4" t="s">
        <v>133</v>
      </c>
      <c r="E17" s="4"/>
      <c r="F17" s="4" t="s">
        <v>116</v>
      </c>
      <c r="G17" s="35">
        <v>0.95</v>
      </c>
      <c r="H17" s="16">
        <v>9</v>
      </c>
    </row>
    <row r="18" ht="30" customHeight="1" spans="1:8">
      <c r="A18" s="3" t="s">
        <v>60</v>
      </c>
      <c r="B18" s="3">
        <f>G9+H11+H12+H13+H14+H15+H16+H17</f>
        <v>74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147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135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5:C16"/>
    <mergeCell ref="A8:B9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0"/>
  <sheetViews>
    <sheetView workbookViewId="0">
      <selection activeCell="A20" sqref="A1:H20"/>
    </sheetView>
  </sheetViews>
  <sheetFormatPr defaultColWidth="9" defaultRowHeight="13.5" outlineLevelCol="7"/>
  <cols>
    <col min="3" max="3" width="10.625" customWidth="1"/>
    <col min="8" max="8" width="18.5" customWidth="1"/>
  </cols>
  <sheetData>
    <row r="1" ht="50" customHeight="1" spans="1:8">
      <c r="A1" s="1" t="s">
        <v>211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212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25</v>
      </c>
      <c r="E9" s="12">
        <v>25</v>
      </c>
      <c r="F9" s="13">
        <f>E9/D9</f>
        <v>1</v>
      </c>
      <c r="G9" s="3">
        <f>ROUND(20*F9,2)</f>
        <v>20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16" t="s">
        <v>122</v>
      </c>
      <c r="D11" s="17" t="s">
        <v>161</v>
      </c>
      <c r="E11" s="18"/>
      <c r="F11" s="16" t="s">
        <v>162</v>
      </c>
      <c r="G11" s="16" t="s">
        <v>162</v>
      </c>
      <c r="H11" s="3">
        <v>20</v>
      </c>
    </row>
    <row r="12" ht="30" customHeight="1" spans="1:8">
      <c r="A12" s="15"/>
      <c r="B12" s="3" t="s">
        <v>19</v>
      </c>
      <c r="C12" s="19" t="s">
        <v>49</v>
      </c>
      <c r="D12" s="20" t="s">
        <v>163</v>
      </c>
      <c r="E12" s="21"/>
      <c r="F12" s="16">
        <v>1</v>
      </c>
      <c r="G12" s="16">
        <v>1</v>
      </c>
      <c r="H12" s="22">
        <v>10</v>
      </c>
    </row>
    <row r="13" ht="30" customHeight="1" spans="1:8">
      <c r="A13" s="15"/>
      <c r="B13" s="3"/>
      <c r="C13" s="23" t="s">
        <v>51</v>
      </c>
      <c r="D13" s="17" t="s">
        <v>164</v>
      </c>
      <c r="E13" s="18"/>
      <c r="F13" s="26">
        <v>1</v>
      </c>
      <c r="G13" s="26">
        <v>1</v>
      </c>
      <c r="H13" s="25">
        <v>10</v>
      </c>
    </row>
    <row r="14" ht="30" customHeight="1" spans="1:8">
      <c r="A14" s="15"/>
      <c r="B14" s="3" t="s">
        <v>20</v>
      </c>
      <c r="C14" s="16" t="s">
        <v>131</v>
      </c>
      <c r="D14" s="17" t="s">
        <v>165</v>
      </c>
      <c r="E14" s="18"/>
      <c r="F14" s="16" t="s">
        <v>116</v>
      </c>
      <c r="G14" s="26">
        <v>0.95</v>
      </c>
      <c r="H14" s="4">
        <v>30</v>
      </c>
    </row>
    <row r="15" ht="57" customHeight="1" spans="1:8">
      <c r="A15" s="15"/>
      <c r="B15" s="3" t="s">
        <v>21</v>
      </c>
      <c r="C15" s="16" t="s">
        <v>114</v>
      </c>
      <c r="D15" s="16" t="s">
        <v>142</v>
      </c>
      <c r="E15" s="16"/>
      <c r="F15" s="16" t="s">
        <v>116</v>
      </c>
      <c r="G15" s="26">
        <v>0.95</v>
      </c>
      <c r="H15" s="16">
        <v>10</v>
      </c>
    </row>
    <row r="16" ht="56" customHeight="1" spans="1:8">
      <c r="A16" s="3" t="s">
        <v>60</v>
      </c>
      <c r="B16" s="3">
        <f>G9+H11+H12+H13+H14+H15</f>
        <v>100</v>
      </c>
      <c r="C16" s="3"/>
      <c r="D16" s="3"/>
      <c r="E16" s="3"/>
      <c r="F16" s="3"/>
      <c r="G16" s="3"/>
      <c r="H16" s="3"/>
    </row>
    <row r="17" ht="92" customHeight="1" spans="1:8">
      <c r="A17" s="3" t="s">
        <v>134</v>
      </c>
      <c r="B17" s="3"/>
      <c r="C17" s="5" t="s">
        <v>166</v>
      </c>
      <c r="D17" s="5"/>
      <c r="E17" s="5"/>
      <c r="F17" s="5"/>
      <c r="G17" s="5"/>
      <c r="H17" s="5"/>
    </row>
    <row r="18" ht="92" customHeight="1" spans="1:8">
      <c r="A18" s="3" t="s">
        <v>63</v>
      </c>
      <c r="B18" s="3"/>
      <c r="C18" s="5" t="s">
        <v>166</v>
      </c>
      <c r="D18" s="5"/>
      <c r="E18" s="5"/>
      <c r="F18" s="5"/>
      <c r="G18" s="5"/>
      <c r="H18" s="5"/>
    </row>
    <row r="19" ht="92" customHeight="1" spans="1:8">
      <c r="A19" s="3" t="s">
        <v>65</v>
      </c>
      <c r="B19" s="3"/>
      <c r="C19" s="3" t="s">
        <v>66</v>
      </c>
      <c r="D19" s="3"/>
      <c r="E19" s="3"/>
      <c r="F19" s="3"/>
      <c r="G19" s="3"/>
      <c r="H19" s="3"/>
    </row>
    <row r="20" ht="140" customHeight="1" spans="1:8">
      <c r="A20" s="27" t="s">
        <v>67</v>
      </c>
      <c r="B20" s="28"/>
      <c r="C20" s="28"/>
      <c r="D20" s="28"/>
      <c r="E20" s="28"/>
      <c r="F20" s="28"/>
      <c r="G20" s="28"/>
      <c r="H20" s="28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18"/>
  <sheetViews>
    <sheetView workbookViewId="0">
      <selection activeCell="L18" sqref="L18"/>
    </sheetView>
  </sheetViews>
  <sheetFormatPr defaultColWidth="9" defaultRowHeight="13.5" outlineLevelCol="7"/>
  <cols>
    <col min="4" max="4" width="9.75" customWidth="1"/>
    <col min="5" max="5" width="9.875" customWidth="1"/>
    <col min="6" max="6" width="14.5" customWidth="1"/>
    <col min="7" max="7" width="11" customWidth="1"/>
    <col min="8" max="8" width="19.875" customWidth="1"/>
  </cols>
  <sheetData>
    <row r="1" ht="42.95" customHeight="1" spans="1:8">
      <c r="A1" s="117" t="s">
        <v>27</v>
      </c>
      <c r="B1" s="117"/>
      <c r="C1" s="117"/>
      <c r="D1" s="117"/>
      <c r="E1" s="117"/>
      <c r="F1" s="117"/>
      <c r="G1" s="117"/>
      <c r="H1" s="117"/>
    </row>
    <row r="2" ht="21" customHeight="1" spans="1:8">
      <c r="A2" s="2" t="s">
        <v>28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29</v>
      </c>
      <c r="B3" s="3"/>
      <c r="C3" s="3" t="s">
        <v>24</v>
      </c>
      <c r="D3" s="3"/>
      <c r="E3" s="3"/>
      <c r="F3" s="3"/>
      <c r="G3" s="3"/>
      <c r="H3" s="3"/>
    </row>
    <row r="4" ht="30" customHeight="1" spans="1:8">
      <c r="A4" s="3" t="s">
        <v>30</v>
      </c>
      <c r="B4" s="3"/>
      <c r="C4" s="3">
        <v>6088.99</v>
      </c>
      <c r="D4" s="3"/>
      <c r="E4" s="3"/>
      <c r="F4" s="3" t="s">
        <v>31</v>
      </c>
      <c r="G4" s="3"/>
      <c r="H4" s="3">
        <v>3233.77</v>
      </c>
    </row>
    <row r="5" ht="30" customHeight="1" spans="1:8">
      <c r="A5" s="7" t="s">
        <v>32</v>
      </c>
      <c r="B5" s="8"/>
      <c r="C5" s="3"/>
      <c r="D5" s="3" t="s">
        <v>33</v>
      </c>
      <c r="E5" s="3" t="s">
        <v>34</v>
      </c>
      <c r="F5" s="3" t="s">
        <v>35</v>
      </c>
      <c r="G5" s="7" t="s">
        <v>36</v>
      </c>
      <c r="H5" s="8"/>
    </row>
    <row r="6" ht="30" customHeight="1" spans="1:8">
      <c r="A6" s="9"/>
      <c r="B6" s="10"/>
      <c r="C6" s="3" t="s">
        <v>37</v>
      </c>
      <c r="D6" s="3">
        <v>9322.76</v>
      </c>
      <c r="E6" s="3">
        <v>7089.88</v>
      </c>
      <c r="F6" s="13">
        <f>E6/D6</f>
        <v>0.760491528259872</v>
      </c>
      <c r="G6" s="118">
        <f>F6*20</f>
        <v>15.2098305651974</v>
      </c>
      <c r="H6" s="118"/>
    </row>
    <row r="7" ht="84" customHeight="1" spans="1:8">
      <c r="A7" s="3" t="s">
        <v>38</v>
      </c>
      <c r="B7" s="3"/>
      <c r="C7" s="119" t="s">
        <v>39</v>
      </c>
      <c r="D7" s="120"/>
      <c r="E7" s="120"/>
      <c r="F7" s="120"/>
      <c r="G7" s="120"/>
      <c r="H7" s="121"/>
    </row>
    <row r="8" ht="30" customHeight="1" spans="1:8">
      <c r="A8" s="122" t="s">
        <v>40</v>
      </c>
      <c r="B8" s="123" t="s">
        <v>41</v>
      </c>
      <c r="C8" s="3" t="s">
        <v>42</v>
      </c>
      <c r="D8" s="3" t="s">
        <v>43</v>
      </c>
      <c r="E8" s="3"/>
      <c r="F8" s="3" t="s">
        <v>44</v>
      </c>
      <c r="G8" s="3" t="s">
        <v>45</v>
      </c>
      <c r="H8" s="3" t="s">
        <v>46</v>
      </c>
    </row>
    <row r="9" ht="30" customHeight="1" spans="1:8">
      <c r="A9" s="122"/>
      <c r="B9" s="3" t="s">
        <v>18</v>
      </c>
      <c r="C9" s="106" t="s">
        <v>47</v>
      </c>
      <c r="D9" s="3" t="s">
        <v>48</v>
      </c>
      <c r="E9" s="3"/>
      <c r="F9" s="124">
        <v>1</v>
      </c>
      <c r="G9" s="124">
        <v>1</v>
      </c>
      <c r="H9" s="56">
        <v>19</v>
      </c>
    </row>
    <row r="10" ht="30" customHeight="1" spans="1:8">
      <c r="A10" s="122"/>
      <c r="B10" s="3" t="s">
        <v>19</v>
      </c>
      <c r="C10" s="3" t="s">
        <v>49</v>
      </c>
      <c r="D10" s="3" t="s">
        <v>50</v>
      </c>
      <c r="E10" s="3"/>
      <c r="F10" s="124">
        <v>1</v>
      </c>
      <c r="G10" s="124">
        <v>1</v>
      </c>
      <c r="H10" s="3">
        <v>9</v>
      </c>
    </row>
    <row r="11" ht="30" customHeight="1" spans="1:8">
      <c r="A11" s="122"/>
      <c r="B11" s="3"/>
      <c r="C11" s="3" t="s">
        <v>51</v>
      </c>
      <c r="D11" s="3" t="s">
        <v>52</v>
      </c>
      <c r="E11" s="3"/>
      <c r="F11" s="124">
        <v>1</v>
      </c>
      <c r="G11" s="124">
        <v>1</v>
      </c>
      <c r="H11" s="3">
        <v>10</v>
      </c>
    </row>
    <row r="12" ht="30" customHeight="1" spans="1:8">
      <c r="A12" s="122"/>
      <c r="B12" s="3" t="s">
        <v>20</v>
      </c>
      <c r="C12" s="3" t="s">
        <v>53</v>
      </c>
      <c r="D12" s="3" t="s">
        <v>54</v>
      </c>
      <c r="E12" s="3"/>
      <c r="F12" s="3" t="s">
        <v>55</v>
      </c>
      <c r="G12" s="3" t="s">
        <v>56</v>
      </c>
      <c r="H12" s="3">
        <v>27</v>
      </c>
    </row>
    <row r="13" ht="48" customHeight="1" spans="1:8">
      <c r="A13" s="122"/>
      <c r="B13" s="3" t="s">
        <v>21</v>
      </c>
      <c r="C13" s="3" t="s">
        <v>57</v>
      </c>
      <c r="D13" s="3" t="s">
        <v>58</v>
      </c>
      <c r="E13" s="3"/>
      <c r="F13" s="3" t="s">
        <v>59</v>
      </c>
      <c r="G13" s="124">
        <v>0.96</v>
      </c>
      <c r="H13" s="3">
        <v>10</v>
      </c>
    </row>
    <row r="14" ht="30" customHeight="1" spans="1:8">
      <c r="A14" s="3" t="s">
        <v>60</v>
      </c>
      <c r="B14" s="118">
        <f>G6+H9+H10+H11+H12+H13</f>
        <v>90.2098305651974</v>
      </c>
      <c r="C14" s="118"/>
      <c r="D14" s="118"/>
      <c r="E14" s="118"/>
      <c r="F14" s="118"/>
      <c r="G14" s="118"/>
      <c r="H14" s="118"/>
    </row>
    <row r="15" ht="91" customHeight="1" spans="1:8">
      <c r="A15" s="3" t="s">
        <v>61</v>
      </c>
      <c r="B15" s="3"/>
      <c r="C15" s="6" t="s">
        <v>62</v>
      </c>
      <c r="D15" s="6"/>
      <c r="E15" s="6"/>
      <c r="F15" s="6"/>
      <c r="G15" s="6"/>
      <c r="H15" s="6"/>
    </row>
    <row r="16" ht="91" customHeight="1" spans="1:8">
      <c r="A16" s="3" t="s">
        <v>63</v>
      </c>
      <c r="B16" s="3"/>
      <c r="C16" s="6" t="s">
        <v>64</v>
      </c>
      <c r="D16" s="6"/>
      <c r="E16" s="6"/>
      <c r="F16" s="6"/>
      <c r="G16" s="6"/>
      <c r="H16" s="6"/>
    </row>
    <row r="17" ht="91" customHeight="1" spans="1:8">
      <c r="A17" s="3" t="s">
        <v>65</v>
      </c>
      <c r="B17" s="3"/>
      <c r="C17" s="3" t="s">
        <v>66</v>
      </c>
      <c r="D17" s="3"/>
      <c r="E17" s="3"/>
      <c r="F17" s="3"/>
      <c r="G17" s="3"/>
      <c r="H17" s="3"/>
    </row>
    <row r="18" ht="134.1" customHeight="1" spans="1:8">
      <c r="A18" s="27" t="s">
        <v>67</v>
      </c>
      <c r="B18" s="28"/>
      <c r="C18" s="28"/>
      <c r="D18" s="28"/>
      <c r="E18" s="28"/>
      <c r="F18" s="28"/>
      <c r="G18" s="28"/>
      <c r="H18" s="28"/>
    </row>
  </sheetData>
  <mergeCells count="28">
    <mergeCell ref="A1:H1"/>
    <mergeCell ref="A2:H2"/>
    <mergeCell ref="A3:B3"/>
    <mergeCell ref="C3:H3"/>
    <mergeCell ref="A4:B4"/>
    <mergeCell ref="C4:E4"/>
    <mergeCell ref="F4:G4"/>
    <mergeCell ref="G5:H5"/>
    <mergeCell ref="G6:H6"/>
    <mergeCell ref="A7:B7"/>
    <mergeCell ref="C7:H7"/>
    <mergeCell ref="D8:E8"/>
    <mergeCell ref="D9:E9"/>
    <mergeCell ref="D10:E10"/>
    <mergeCell ref="D11:E11"/>
    <mergeCell ref="D12:E12"/>
    <mergeCell ref="D13:E13"/>
    <mergeCell ref="B14:H14"/>
    <mergeCell ref="A15:B15"/>
    <mergeCell ref="C15:H15"/>
    <mergeCell ref="A16:B16"/>
    <mergeCell ref="C16:H16"/>
    <mergeCell ref="A17:B17"/>
    <mergeCell ref="C17:H17"/>
    <mergeCell ref="A18:H18"/>
    <mergeCell ref="A8:A13"/>
    <mergeCell ref="B10:B11"/>
    <mergeCell ref="A5:B6"/>
  </mergeCells>
  <pageMargins left="0.75" right="0.75" top="1" bottom="1" header="0.5" footer="0.5"/>
  <pageSetup paperSize="9" scale="9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2"/>
  <sheetViews>
    <sheetView workbookViewId="0">
      <selection activeCell="A22" sqref="A1:H22"/>
    </sheetView>
  </sheetViews>
  <sheetFormatPr defaultColWidth="9" defaultRowHeight="13.5" outlineLevelCol="7"/>
  <cols>
    <col min="2" max="2" width="10.5" customWidth="1"/>
    <col min="8" max="8" width="16.125" customWidth="1"/>
  </cols>
  <sheetData>
    <row r="1" ht="50" customHeight="1" spans="1:8">
      <c r="A1" s="1" t="s">
        <v>213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214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276.9</v>
      </c>
      <c r="E9" s="11">
        <v>270.65</v>
      </c>
      <c r="F9" s="13">
        <f>E9/D9</f>
        <v>0.977428674611773</v>
      </c>
      <c r="G9" s="3">
        <f>ROUND(20*F9,2)</f>
        <v>19.55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4" t="s">
        <v>123</v>
      </c>
      <c r="E11" s="4"/>
      <c r="F11" s="4" t="s">
        <v>124</v>
      </c>
      <c r="G11" s="4" t="s">
        <v>124</v>
      </c>
      <c r="H11" s="3">
        <v>20</v>
      </c>
    </row>
    <row r="12" ht="30" customHeight="1" spans="1:8">
      <c r="A12" s="15"/>
      <c r="B12" s="3" t="s">
        <v>19</v>
      </c>
      <c r="C12" s="29" t="s">
        <v>49</v>
      </c>
      <c r="D12" s="4" t="s">
        <v>125</v>
      </c>
      <c r="E12" s="4"/>
      <c r="F12" s="4">
        <v>1775</v>
      </c>
      <c r="G12" s="4">
        <v>1775</v>
      </c>
      <c r="H12" s="3">
        <v>10</v>
      </c>
    </row>
    <row r="13" ht="30" customHeight="1" spans="1:8">
      <c r="A13" s="15"/>
      <c r="B13" s="3"/>
      <c r="C13" s="30"/>
      <c r="D13" s="31" t="s">
        <v>126</v>
      </c>
      <c r="E13" s="32"/>
      <c r="F13" s="53">
        <v>1</v>
      </c>
      <c r="G13" s="53">
        <v>1</v>
      </c>
      <c r="H13" s="3">
        <v>10</v>
      </c>
    </row>
    <row r="14" ht="30" customHeight="1" spans="1:8">
      <c r="A14" s="15"/>
      <c r="B14" s="3" t="s">
        <v>20</v>
      </c>
      <c r="C14" s="33" t="s">
        <v>53</v>
      </c>
      <c r="D14" s="4" t="s">
        <v>127</v>
      </c>
      <c r="E14" s="4"/>
      <c r="F14" s="4" t="s">
        <v>128</v>
      </c>
      <c r="G14" s="4" t="s">
        <v>128</v>
      </c>
      <c r="H14" s="3">
        <v>10</v>
      </c>
    </row>
    <row r="15" ht="30" customHeight="1" spans="1:8">
      <c r="A15" s="15"/>
      <c r="B15" s="3"/>
      <c r="C15" s="34"/>
      <c r="D15" s="31" t="s">
        <v>129</v>
      </c>
      <c r="E15" s="32"/>
      <c r="F15" s="4" t="s">
        <v>130</v>
      </c>
      <c r="G15" s="4" t="s">
        <v>130</v>
      </c>
      <c r="H15" s="3">
        <v>10</v>
      </c>
    </row>
    <row r="16" ht="30" customHeight="1" spans="1:8">
      <c r="A16" s="15"/>
      <c r="B16" s="3"/>
      <c r="C16" s="34" t="s">
        <v>131</v>
      </c>
      <c r="D16" s="31" t="s">
        <v>132</v>
      </c>
      <c r="E16" s="32"/>
      <c r="F16" s="4" t="s">
        <v>56</v>
      </c>
      <c r="G16" s="4" t="s">
        <v>56</v>
      </c>
      <c r="H16" s="4">
        <v>10</v>
      </c>
    </row>
    <row r="17" ht="39" customHeight="1" spans="1:8">
      <c r="A17" s="15"/>
      <c r="B17" s="3" t="s">
        <v>21</v>
      </c>
      <c r="C17" s="4" t="s">
        <v>114</v>
      </c>
      <c r="D17" s="4" t="s">
        <v>133</v>
      </c>
      <c r="E17" s="4"/>
      <c r="F17" s="4" t="s">
        <v>116</v>
      </c>
      <c r="G17" s="35">
        <v>0.95</v>
      </c>
      <c r="H17" s="4">
        <v>10</v>
      </c>
    </row>
    <row r="18" ht="30" customHeight="1" spans="1:8">
      <c r="A18" s="3" t="s">
        <v>60</v>
      </c>
      <c r="B18" s="3">
        <f>G9+H11+H12+H13+H14+H15+H16+H17</f>
        <v>99.55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117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135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4:C15"/>
    <mergeCell ref="A8:B9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H20"/>
  <sheetViews>
    <sheetView workbookViewId="0">
      <selection activeCell="A20" sqref="A1:H20"/>
    </sheetView>
  </sheetViews>
  <sheetFormatPr defaultColWidth="9" defaultRowHeight="13.5" outlineLevelCol="7"/>
  <cols>
    <col min="1" max="3" width="9" style="36"/>
    <col min="4" max="4" width="9.75" style="36" customWidth="1"/>
    <col min="5" max="5" width="9.875" style="36" customWidth="1"/>
    <col min="6" max="6" width="11.375" style="36" customWidth="1"/>
    <col min="7" max="7" width="11" style="36" customWidth="1"/>
    <col min="8" max="8" width="15.375" style="36" customWidth="1"/>
    <col min="9" max="16384" width="9" style="36"/>
  </cols>
  <sheetData>
    <row r="1" s="36" customFormat="1" ht="54" customHeight="1" spans="1:8">
      <c r="A1" s="37" t="s">
        <v>215</v>
      </c>
      <c r="B1" s="38"/>
      <c r="C1" s="38"/>
      <c r="D1" s="38"/>
      <c r="E1" s="38"/>
      <c r="F1" s="38"/>
      <c r="G1" s="38"/>
      <c r="H1" s="38"/>
    </row>
    <row r="2" s="36" customFormat="1" ht="21" customHeight="1" spans="1:8">
      <c r="A2" s="39" t="s">
        <v>95</v>
      </c>
      <c r="B2" s="39"/>
      <c r="C2" s="39"/>
      <c r="D2" s="39"/>
      <c r="E2" s="39"/>
      <c r="F2" s="39"/>
      <c r="G2" s="39"/>
      <c r="H2" s="39"/>
    </row>
    <row r="3" s="36" customFormat="1" ht="30" customHeight="1" spans="1:8">
      <c r="A3" s="4" t="s">
        <v>7</v>
      </c>
      <c r="B3" s="4"/>
      <c r="C3" s="4" t="s">
        <v>216</v>
      </c>
      <c r="D3" s="4"/>
      <c r="E3" s="4"/>
      <c r="F3" s="4"/>
      <c r="G3" s="4"/>
      <c r="H3" s="4"/>
    </row>
    <row r="4" s="36" customFormat="1" ht="30" customHeight="1" spans="1:8">
      <c r="A4" s="4" t="s">
        <v>96</v>
      </c>
      <c r="B4" s="4"/>
      <c r="C4" s="5" t="s">
        <v>97</v>
      </c>
      <c r="D4" s="5"/>
      <c r="E4" s="5"/>
      <c r="F4" s="4" t="s">
        <v>98</v>
      </c>
      <c r="G4" s="4"/>
      <c r="H4" s="4" t="s">
        <v>24</v>
      </c>
    </row>
    <row r="5" s="36" customFormat="1" ht="30" customHeight="1" spans="1:8">
      <c r="A5" s="4" t="s">
        <v>99</v>
      </c>
      <c r="B5" s="4"/>
      <c r="C5" s="5" t="s">
        <v>100</v>
      </c>
      <c r="D5" s="5"/>
      <c r="E5" s="5"/>
      <c r="F5" s="5"/>
      <c r="G5" s="5"/>
      <c r="H5" s="5"/>
    </row>
    <row r="6" s="36" customFormat="1" ht="30" customHeight="1" spans="1:8">
      <c r="A6" s="4" t="s">
        <v>101</v>
      </c>
      <c r="B6" s="4"/>
      <c r="C6" s="5" t="s">
        <v>102</v>
      </c>
      <c r="D6" s="5"/>
      <c r="E6" s="5"/>
      <c r="F6" s="5"/>
      <c r="G6" s="5"/>
      <c r="H6" s="5"/>
    </row>
    <row r="7" s="36" customFormat="1" ht="30" customHeight="1" spans="1:8">
      <c r="A7" s="4" t="s">
        <v>103</v>
      </c>
      <c r="B7" s="4"/>
      <c r="C7" s="5" t="s">
        <v>104</v>
      </c>
      <c r="D7" s="5"/>
      <c r="E7" s="5"/>
      <c r="F7" s="5"/>
      <c r="G7" s="5"/>
      <c r="H7" s="5"/>
    </row>
    <row r="8" s="36" customFormat="1" ht="30" customHeight="1" spans="1:8">
      <c r="A8" s="40" t="s">
        <v>32</v>
      </c>
      <c r="B8" s="41"/>
      <c r="C8" s="4"/>
      <c r="D8" s="4" t="s">
        <v>33</v>
      </c>
      <c r="E8" s="4" t="s">
        <v>34</v>
      </c>
      <c r="F8" s="4" t="s">
        <v>35</v>
      </c>
      <c r="G8" s="40" t="s">
        <v>36</v>
      </c>
      <c r="H8" s="41"/>
    </row>
    <row r="9" s="36" customFormat="1" ht="30" customHeight="1" spans="1:8">
      <c r="A9" s="42"/>
      <c r="B9" s="43"/>
      <c r="C9" s="4" t="s">
        <v>105</v>
      </c>
      <c r="D9" s="4">
        <v>332.26</v>
      </c>
      <c r="E9" s="4">
        <v>332.26</v>
      </c>
      <c r="F9" s="44">
        <f>E9/D9</f>
        <v>1</v>
      </c>
      <c r="G9" s="45">
        <f>F9*20</f>
        <v>20</v>
      </c>
      <c r="H9" s="45"/>
    </row>
    <row r="10" s="36" customFormat="1" ht="30" customHeight="1" spans="1:8">
      <c r="A10" s="46" t="s">
        <v>40</v>
      </c>
      <c r="B10" s="34" t="s">
        <v>41</v>
      </c>
      <c r="C10" s="4" t="s">
        <v>42</v>
      </c>
      <c r="D10" s="4" t="s">
        <v>43</v>
      </c>
      <c r="E10" s="4"/>
      <c r="F10" s="4" t="s">
        <v>44</v>
      </c>
      <c r="G10" s="4" t="s">
        <v>45</v>
      </c>
      <c r="H10" s="4" t="s">
        <v>46</v>
      </c>
    </row>
    <row r="11" s="36" customFormat="1" ht="30" customHeight="1" spans="1:8">
      <c r="A11" s="46"/>
      <c r="B11" s="46" t="s">
        <v>106</v>
      </c>
      <c r="C11" s="33" t="s">
        <v>47</v>
      </c>
      <c r="D11" s="47" t="s">
        <v>217</v>
      </c>
      <c r="E11" s="47"/>
      <c r="F11" s="48">
        <v>1</v>
      </c>
      <c r="G11" s="48">
        <v>1</v>
      </c>
      <c r="H11" s="4">
        <v>20</v>
      </c>
    </row>
    <row r="12" s="36" customFormat="1" ht="31" customHeight="1" spans="1:8">
      <c r="A12" s="46"/>
      <c r="B12" s="33" t="s">
        <v>19</v>
      </c>
      <c r="C12" s="29" t="s">
        <v>49</v>
      </c>
      <c r="D12" s="47" t="s">
        <v>218</v>
      </c>
      <c r="E12" s="47"/>
      <c r="F12" s="47">
        <v>1775</v>
      </c>
      <c r="G12" s="47">
        <v>1775</v>
      </c>
      <c r="H12" s="4">
        <v>20</v>
      </c>
    </row>
    <row r="13" s="36" customFormat="1" ht="43" customHeight="1" spans="1:8">
      <c r="A13" s="46"/>
      <c r="B13" s="33" t="s">
        <v>20</v>
      </c>
      <c r="C13" s="33" t="s">
        <v>53</v>
      </c>
      <c r="D13" s="47" t="s">
        <v>141</v>
      </c>
      <c r="E13" s="47"/>
      <c r="F13" s="47" t="s">
        <v>116</v>
      </c>
      <c r="G13" s="47">
        <v>0.92</v>
      </c>
      <c r="H13" s="4">
        <v>15</v>
      </c>
    </row>
    <row r="14" s="36" customFormat="1" ht="26" customHeight="1" spans="1:8">
      <c r="A14" s="46"/>
      <c r="B14" s="46"/>
      <c r="C14" s="34" t="s">
        <v>131</v>
      </c>
      <c r="D14" s="49" t="s">
        <v>129</v>
      </c>
      <c r="E14" s="50"/>
      <c r="F14" s="47" t="s">
        <v>130</v>
      </c>
      <c r="G14" s="47" t="s">
        <v>130</v>
      </c>
      <c r="H14" s="4">
        <v>15</v>
      </c>
    </row>
    <row r="15" s="36" customFormat="1" ht="40" customHeight="1" spans="1:8">
      <c r="A15" s="46"/>
      <c r="B15" s="4" t="s">
        <v>21</v>
      </c>
      <c r="C15" s="4" t="s">
        <v>114</v>
      </c>
      <c r="D15" s="4" t="s">
        <v>133</v>
      </c>
      <c r="E15" s="4"/>
      <c r="F15" s="4" t="s">
        <v>116</v>
      </c>
      <c r="G15" s="35">
        <v>0.95</v>
      </c>
      <c r="H15" s="4">
        <v>10</v>
      </c>
    </row>
    <row r="16" s="36" customFormat="1" ht="30" customHeight="1" spans="1:8">
      <c r="A16" s="4" t="s">
        <v>60</v>
      </c>
      <c r="B16" s="45">
        <f>H15+H14+H13+H12+G9+H11</f>
        <v>100</v>
      </c>
      <c r="C16" s="45"/>
      <c r="D16" s="45"/>
      <c r="E16" s="45"/>
      <c r="F16" s="45"/>
      <c r="G16" s="45"/>
      <c r="H16" s="45"/>
    </row>
    <row r="17" s="36" customFormat="1" ht="92" customHeight="1" spans="1:8">
      <c r="A17" s="4" t="s">
        <v>61</v>
      </c>
      <c r="B17" s="4"/>
      <c r="C17" s="5" t="s">
        <v>166</v>
      </c>
      <c r="D17" s="5"/>
      <c r="E17" s="5"/>
      <c r="F17" s="5"/>
      <c r="G17" s="5"/>
      <c r="H17" s="5"/>
    </row>
    <row r="18" s="36" customFormat="1" ht="92" customHeight="1" spans="1:8">
      <c r="A18" s="4" t="s">
        <v>63</v>
      </c>
      <c r="B18" s="4"/>
      <c r="C18" s="5" t="s">
        <v>166</v>
      </c>
      <c r="D18" s="5"/>
      <c r="E18" s="5"/>
      <c r="F18" s="5"/>
      <c r="G18" s="5"/>
      <c r="H18" s="5"/>
    </row>
    <row r="19" s="36" customFormat="1" ht="102" customHeight="1" spans="1:8">
      <c r="A19" s="4" t="s">
        <v>65</v>
      </c>
      <c r="B19" s="4"/>
      <c r="C19" s="4" t="s">
        <v>118</v>
      </c>
      <c r="D19" s="4"/>
      <c r="E19" s="4"/>
      <c r="F19" s="4"/>
      <c r="G19" s="4"/>
      <c r="H19" s="4"/>
    </row>
    <row r="20" s="36" customFormat="1" ht="134.1" customHeight="1" spans="1:8">
      <c r="A20" s="51" t="s">
        <v>67</v>
      </c>
      <c r="B20" s="52"/>
      <c r="C20" s="52"/>
      <c r="D20" s="52"/>
      <c r="E20" s="52"/>
      <c r="F20" s="52"/>
      <c r="G20" s="52"/>
      <c r="H20" s="52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3:B14"/>
    <mergeCell ref="A8:B9"/>
  </mergeCells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2"/>
  <sheetViews>
    <sheetView workbookViewId="0">
      <selection activeCell="O16" sqref="O16"/>
    </sheetView>
  </sheetViews>
  <sheetFormatPr defaultColWidth="9" defaultRowHeight="13.5" outlineLevelCol="7"/>
  <cols>
    <col min="2" max="2" width="10.5" customWidth="1"/>
    <col min="8" max="8" width="16.125" customWidth="1"/>
  </cols>
  <sheetData>
    <row r="1" ht="50" customHeight="1" spans="1:8">
      <c r="A1" s="1" t="s">
        <v>219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220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340</v>
      </c>
      <c r="E9" s="11">
        <v>317.08</v>
      </c>
      <c r="F9" s="13">
        <f>E9/D9</f>
        <v>0.932588235294118</v>
      </c>
      <c r="G9" s="3">
        <f>ROUND(20*F9,2)</f>
        <v>18.65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4" t="s">
        <v>221</v>
      </c>
      <c r="E11" s="4"/>
      <c r="F11" s="4" t="s">
        <v>222</v>
      </c>
      <c r="G11" s="4" t="s">
        <v>222</v>
      </c>
      <c r="H11" s="3">
        <v>20</v>
      </c>
    </row>
    <row r="12" ht="30" customHeight="1" spans="1:8">
      <c r="A12" s="15"/>
      <c r="B12" s="3" t="s">
        <v>19</v>
      </c>
      <c r="C12" s="29" t="s">
        <v>49</v>
      </c>
      <c r="D12" s="4" t="s">
        <v>125</v>
      </c>
      <c r="E12" s="4"/>
      <c r="F12" s="4">
        <v>1775</v>
      </c>
      <c r="G12" s="4">
        <v>1775</v>
      </c>
      <c r="H12" s="3">
        <v>10</v>
      </c>
    </row>
    <row r="13" ht="30" customHeight="1" spans="1:8">
      <c r="A13" s="15"/>
      <c r="B13" s="3"/>
      <c r="C13" s="30"/>
      <c r="D13" s="31" t="s">
        <v>223</v>
      </c>
      <c r="E13" s="32"/>
      <c r="F13" s="4" t="s">
        <v>224</v>
      </c>
      <c r="G13" s="4" t="s">
        <v>224</v>
      </c>
      <c r="H13" s="3">
        <v>10</v>
      </c>
    </row>
    <row r="14" ht="30" customHeight="1" spans="1:8">
      <c r="A14" s="15"/>
      <c r="B14" s="3" t="s">
        <v>20</v>
      </c>
      <c r="C14" s="33" t="s">
        <v>53</v>
      </c>
      <c r="D14" s="4" t="s">
        <v>127</v>
      </c>
      <c r="E14" s="4"/>
      <c r="F14" s="4" t="s">
        <v>128</v>
      </c>
      <c r="G14" s="4" t="s">
        <v>128</v>
      </c>
      <c r="H14" s="3">
        <v>10</v>
      </c>
    </row>
    <row r="15" ht="30" customHeight="1" spans="1:8">
      <c r="A15" s="15"/>
      <c r="B15" s="3"/>
      <c r="C15" s="34"/>
      <c r="D15" s="31" t="s">
        <v>129</v>
      </c>
      <c r="E15" s="32"/>
      <c r="F15" s="4" t="s">
        <v>130</v>
      </c>
      <c r="G15" s="4" t="s">
        <v>130</v>
      </c>
      <c r="H15" s="3">
        <v>10</v>
      </c>
    </row>
    <row r="16" ht="30" customHeight="1" spans="1:8">
      <c r="A16" s="15"/>
      <c r="B16" s="3"/>
      <c r="C16" s="34" t="s">
        <v>131</v>
      </c>
      <c r="D16" s="31" t="s">
        <v>132</v>
      </c>
      <c r="E16" s="32"/>
      <c r="F16" s="4" t="s">
        <v>56</v>
      </c>
      <c r="G16" s="4" t="s">
        <v>56</v>
      </c>
      <c r="H16" s="4">
        <v>10</v>
      </c>
    </row>
    <row r="17" ht="39" customHeight="1" spans="1:8">
      <c r="A17" s="15"/>
      <c r="B17" s="3" t="s">
        <v>21</v>
      </c>
      <c r="C17" s="4" t="s">
        <v>114</v>
      </c>
      <c r="D17" s="4" t="s">
        <v>133</v>
      </c>
      <c r="E17" s="4"/>
      <c r="F17" s="4" t="s">
        <v>116</v>
      </c>
      <c r="G17" s="35">
        <v>0.95</v>
      </c>
      <c r="H17" s="4">
        <v>10</v>
      </c>
    </row>
    <row r="18" ht="30" customHeight="1" spans="1:8">
      <c r="A18" s="3" t="s">
        <v>60</v>
      </c>
      <c r="B18" s="3">
        <f>G9+H11+H12+H13+H14+H15+H16+H17</f>
        <v>98.65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117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135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4:C15"/>
    <mergeCell ref="A8:B9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0"/>
  <sheetViews>
    <sheetView workbookViewId="0">
      <selection activeCell="A20" sqref="A1:H20"/>
    </sheetView>
  </sheetViews>
  <sheetFormatPr defaultColWidth="9" defaultRowHeight="13.5" outlineLevelCol="7"/>
  <cols>
    <col min="3" max="3" width="10.625" customWidth="1"/>
    <col min="8" max="8" width="15.75" customWidth="1"/>
  </cols>
  <sheetData>
    <row r="1" ht="50" customHeight="1" spans="1:8">
      <c r="A1" s="1" t="s">
        <v>225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226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40.86</v>
      </c>
      <c r="E9" s="12">
        <v>40.85</v>
      </c>
      <c r="F9" s="13">
        <f>E9/D9</f>
        <v>0.999755261869799</v>
      </c>
      <c r="G9" s="3">
        <f>ROUND(20*F9,2)</f>
        <v>20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16" t="s">
        <v>122</v>
      </c>
      <c r="D11" s="17" t="s">
        <v>227</v>
      </c>
      <c r="E11" s="18"/>
      <c r="F11" s="16" t="s">
        <v>162</v>
      </c>
      <c r="G11" s="16" t="s">
        <v>162</v>
      </c>
      <c r="H11" s="3">
        <v>20</v>
      </c>
    </row>
    <row r="12" ht="30" customHeight="1" spans="1:8">
      <c r="A12" s="15"/>
      <c r="B12" s="3" t="s">
        <v>19</v>
      </c>
      <c r="C12" s="19" t="s">
        <v>49</v>
      </c>
      <c r="D12" s="20" t="s">
        <v>228</v>
      </c>
      <c r="E12" s="21"/>
      <c r="F12" s="16">
        <v>1</v>
      </c>
      <c r="G12" s="16">
        <v>1</v>
      </c>
      <c r="H12" s="22">
        <v>10</v>
      </c>
    </row>
    <row r="13" ht="30" customHeight="1" spans="1:8">
      <c r="A13" s="15"/>
      <c r="B13" s="3"/>
      <c r="C13" s="23" t="s">
        <v>51</v>
      </c>
      <c r="D13" s="17" t="s">
        <v>229</v>
      </c>
      <c r="E13" s="18"/>
      <c r="F13" s="24">
        <v>1</v>
      </c>
      <c r="G13" s="24">
        <v>1</v>
      </c>
      <c r="H13" s="25">
        <v>10</v>
      </c>
    </row>
    <row r="14" ht="30" customHeight="1" spans="1:8">
      <c r="A14" s="15"/>
      <c r="B14" s="3" t="s">
        <v>20</v>
      </c>
      <c r="C14" s="16" t="s">
        <v>131</v>
      </c>
      <c r="D14" s="17" t="s">
        <v>230</v>
      </c>
      <c r="E14" s="18"/>
      <c r="F14" s="16" t="s">
        <v>116</v>
      </c>
      <c r="G14" s="26">
        <v>0.95</v>
      </c>
      <c r="H14" s="4">
        <v>30</v>
      </c>
    </row>
    <row r="15" ht="57" customHeight="1" spans="1:8">
      <c r="A15" s="15"/>
      <c r="B15" s="3" t="s">
        <v>21</v>
      </c>
      <c r="C15" s="16" t="s">
        <v>114</v>
      </c>
      <c r="D15" s="16" t="s">
        <v>142</v>
      </c>
      <c r="E15" s="16"/>
      <c r="F15" s="16" t="s">
        <v>116</v>
      </c>
      <c r="G15" s="26">
        <v>0.95</v>
      </c>
      <c r="H15" s="16">
        <v>10</v>
      </c>
    </row>
    <row r="16" ht="56" customHeight="1" spans="1:8">
      <c r="A16" s="3" t="s">
        <v>60</v>
      </c>
      <c r="B16" s="3">
        <f>G9+H11+H12+H13+H14+H15</f>
        <v>100</v>
      </c>
      <c r="C16" s="3"/>
      <c r="D16" s="3"/>
      <c r="E16" s="3"/>
      <c r="F16" s="3"/>
      <c r="G16" s="3"/>
      <c r="H16" s="3"/>
    </row>
    <row r="17" ht="92" customHeight="1" spans="1:8">
      <c r="A17" s="3" t="s">
        <v>134</v>
      </c>
      <c r="B17" s="3"/>
      <c r="C17" s="5" t="s">
        <v>166</v>
      </c>
      <c r="D17" s="5"/>
      <c r="E17" s="5"/>
      <c r="F17" s="5"/>
      <c r="G17" s="5"/>
      <c r="H17" s="5"/>
    </row>
    <row r="18" ht="92" customHeight="1" spans="1:8">
      <c r="A18" s="3" t="s">
        <v>63</v>
      </c>
      <c r="B18" s="3"/>
      <c r="C18" s="5" t="s">
        <v>166</v>
      </c>
      <c r="D18" s="5"/>
      <c r="E18" s="5"/>
      <c r="F18" s="5"/>
      <c r="G18" s="5"/>
      <c r="H18" s="5"/>
    </row>
    <row r="19" ht="92" customHeight="1" spans="1:8">
      <c r="A19" s="3" t="s">
        <v>65</v>
      </c>
      <c r="B19" s="3"/>
      <c r="C19" s="3" t="s">
        <v>66</v>
      </c>
      <c r="D19" s="3"/>
      <c r="E19" s="3"/>
      <c r="F19" s="3"/>
      <c r="G19" s="3"/>
      <c r="H19" s="3"/>
    </row>
    <row r="20" ht="140" customHeight="1" spans="1:8">
      <c r="A20" s="27" t="s">
        <v>67</v>
      </c>
      <c r="B20" s="28"/>
      <c r="C20" s="28"/>
      <c r="D20" s="28"/>
      <c r="E20" s="28"/>
      <c r="F20" s="28"/>
      <c r="G20" s="28"/>
      <c r="H20" s="28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39966"/>
    <pageSetUpPr fitToPage="1"/>
  </sheetPr>
  <dimension ref="A1:M18"/>
  <sheetViews>
    <sheetView workbookViewId="0">
      <selection activeCell="W6" sqref="W6"/>
    </sheetView>
  </sheetViews>
  <sheetFormatPr defaultColWidth="8.625" defaultRowHeight="14.25"/>
  <cols>
    <col min="1" max="1" width="10" style="90" customWidth="1"/>
    <col min="2" max="2" width="11.5" style="90" customWidth="1"/>
    <col min="3" max="3" width="8.625" style="91"/>
    <col min="4" max="4" width="3.875" style="90" customWidth="1"/>
    <col min="5" max="5" width="13.5" style="90" customWidth="1"/>
    <col min="6" max="6" width="8.625" style="90"/>
    <col min="7" max="7" width="8" style="90" customWidth="1"/>
    <col min="8" max="8" width="12.375" style="90" customWidth="1"/>
    <col min="9" max="9" width="7.5" style="90" customWidth="1"/>
    <col min="10" max="10" width="6" style="90" customWidth="1"/>
    <col min="11" max="11" width="21.5" style="90" customWidth="1"/>
    <col min="12" max="13" width="11.625" style="90"/>
    <col min="14" max="16384" width="8.625" style="90"/>
  </cols>
  <sheetData>
    <row r="1" ht="62" customHeight="1" spans="1:11">
      <c r="A1" s="92" t="s">
        <v>68</v>
      </c>
      <c r="B1" s="93"/>
      <c r="C1" s="94"/>
      <c r="D1" s="93"/>
      <c r="E1" s="93"/>
      <c r="F1" s="93"/>
      <c r="G1" s="93"/>
      <c r="H1" s="93"/>
      <c r="I1" s="93"/>
      <c r="J1" s="93"/>
      <c r="K1" s="93"/>
    </row>
    <row r="2" ht="30" customHeight="1" spans="1:11">
      <c r="A2" s="95" t="s">
        <v>69</v>
      </c>
      <c r="B2" s="96"/>
      <c r="C2" s="95"/>
      <c r="D2" s="96"/>
      <c r="E2" s="96"/>
      <c r="F2" s="96"/>
      <c r="G2" s="97" t="s">
        <v>70</v>
      </c>
      <c r="H2" s="97"/>
      <c r="I2" s="97"/>
      <c r="J2" s="97"/>
      <c r="K2" s="97"/>
    </row>
    <row r="3" ht="30" customHeight="1" spans="1:11">
      <c r="A3" s="56" t="s">
        <v>29</v>
      </c>
      <c r="B3" s="56"/>
      <c r="C3" s="56" t="s">
        <v>24</v>
      </c>
      <c r="D3" s="56"/>
      <c r="E3" s="56"/>
      <c r="F3" s="56"/>
      <c r="G3" s="56"/>
      <c r="H3" s="56"/>
      <c r="I3" s="56"/>
      <c r="J3" s="56"/>
      <c r="K3" s="56"/>
    </row>
    <row r="4" ht="30" customHeight="1" spans="1:11">
      <c r="A4" s="56" t="s">
        <v>30</v>
      </c>
      <c r="B4" s="56"/>
      <c r="C4" s="98">
        <v>6088.99</v>
      </c>
      <c r="D4" s="56"/>
      <c r="E4" s="56"/>
      <c r="F4" s="56"/>
      <c r="G4" s="56" t="s">
        <v>31</v>
      </c>
      <c r="H4" s="56"/>
      <c r="I4" s="56"/>
      <c r="J4" s="98">
        <v>3233.77</v>
      </c>
      <c r="K4" s="56"/>
    </row>
    <row r="5" ht="30" customHeight="1" spans="1:11">
      <c r="A5" s="99" t="s">
        <v>71</v>
      </c>
      <c r="B5" s="100"/>
      <c r="C5" s="101"/>
      <c r="D5" s="56"/>
      <c r="E5" s="56" t="s">
        <v>33</v>
      </c>
      <c r="F5" s="56" t="s">
        <v>34</v>
      </c>
      <c r="G5" s="56"/>
      <c r="H5" s="56" t="s">
        <v>35</v>
      </c>
      <c r="I5" s="56" t="s">
        <v>46</v>
      </c>
      <c r="J5" s="56"/>
      <c r="K5" s="56"/>
    </row>
    <row r="6" ht="30" customHeight="1" spans="1:13">
      <c r="A6" s="102"/>
      <c r="B6" s="103"/>
      <c r="C6" s="101"/>
      <c r="D6" s="56"/>
      <c r="E6" s="56"/>
      <c r="F6" s="56"/>
      <c r="G6" s="56"/>
      <c r="H6" s="56"/>
      <c r="I6" s="56" t="s">
        <v>72</v>
      </c>
      <c r="J6" s="56"/>
      <c r="K6" s="56"/>
      <c r="M6" s="115"/>
    </row>
    <row r="7" ht="30" customHeight="1" spans="1:13">
      <c r="A7" s="102"/>
      <c r="B7" s="103"/>
      <c r="C7" s="56" t="s">
        <v>37</v>
      </c>
      <c r="D7" s="56"/>
      <c r="E7" s="104">
        <f>C4+J4</f>
        <v>9322.76</v>
      </c>
      <c r="F7" s="104">
        <v>7089.88</v>
      </c>
      <c r="G7" s="104"/>
      <c r="H7" s="105">
        <f>F7/E7</f>
        <v>0.760491528259872</v>
      </c>
      <c r="I7" s="104">
        <f>H7*20</f>
        <v>15.2098305651974</v>
      </c>
      <c r="J7" s="104"/>
      <c r="K7" s="104"/>
      <c r="L7" s="115"/>
      <c r="M7" s="115"/>
    </row>
    <row r="8" ht="63" customHeight="1" spans="1:11">
      <c r="A8" s="56" t="s">
        <v>73</v>
      </c>
      <c r="B8" s="56"/>
      <c r="C8" s="101" t="s">
        <v>39</v>
      </c>
      <c r="D8" s="56"/>
      <c r="E8" s="56"/>
      <c r="F8" s="56"/>
      <c r="G8" s="56"/>
      <c r="H8" s="56"/>
      <c r="I8" s="56"/>
      <c r="J8" s="56"/>
      <c r="K8" s="56"/>
    </row>
    <row r="9" ht="30" customHeight="1" spans="1:11">
      <c r="A9" s="106" t="s">
        <v>74</v>
      </c>
      <c r="B9" s="56" t="s">
        <v>41</v>
      </c>
      <c r="C9" s="101" t="s">
        <v>42</v>
      </c>
      <c r="D9" s="56"/>
      <c r="E9" s="56" t="s">
        <v>43</v>
      </c>
      <c r="F9" s="56"/>
      <c r="G9" s="56"/>
      <c r="H9" s="56" t="s">
        <v>44</v>
      </c>
      <c r="I9" s="56" t="s">
        <v>45</v>
      </c>
      <c r="J9" s="56"/>
      <c r="K9" s="56" t="s">
        <v>46</v>
      </c>
    </row>
    <row r="10" ht="30" customHeight="1" spans="1:11">
      <c r="A10" s="107"/>
      <c r="B10" s="106" t="s">
        <v>18</v>
      </c>
      <c r="C10" s="108" t="s">
        <v>47</v>
      </c>
      <c r="D10" s="109"/>
      <c r="E10" s="108" t="s">
        <v>48</v>
      </c>
      <c r="F10" s="110"/>
      <c r="G10" s="109"/>
      <c r="H10" s="111">
        <v>1</v>
      </c>
      <c r="I10" s="116">
        <v>1</v>
      </c>
      <c r="J10" s="109"/>
      <c r="K10" s="56">
        <v>19</v>
      </c>
    </row>
    <row r="11" ht="30" customHeight="1" spans="1:11">
      <c r="A11" s="107"/>
      <c r="B11" s="106" t="s">
        <v>19</v>
      </c>
      <c r="C11" s="99" t="s">
        <v>49</v>
      </c>
      <c r="D11" s="100"/>
      <c r="E11" s="56" t="s">
        <v>50</v>
      </c>
      <c r="F11" s="56"/>
      <c r="G11" s="56"/>
      <c r="H11" s="111">
        <v>1</v>
      </c>
      <c r="I11" s="116">
        <v>1</v>
      </c>
      <c r="J11" s="109"/>
      <c r="K11" s="56">
        <v>9</v>
      </c>
    </row>
    <row r="12" ht="30" customHeight="1" spans="1:11">
      <c r="A12" s="107"/>
      <c r="B12" s="107"/>
      <c r="C12" s="108" t="s">
        <v>51</v>
      </c>
      <c r="D12" s="109"/>
      <c r="E12" s="108" t="s">
        <v>75</v>
      </c>
      <c r="F12" s="110"/>
      <c r="G12" s="109"/>
      <c r="H12" s="111">
        <v>1</v>
      </c>
      <c r="I12" s="116">
        <v>1</v>
      </c>
      <c r="J12" s="109"/>
      <c r="K12" s="56">
        <v>10</v>
      </c>
    </row>
    <row r="13" ht="30" customHeight="1" spans="1:11">
      <c r="A13" s="107"/>
      <c r="B13" s="56" t="s">
        <v>20</v>
      </c>
      <c r="C13" s="101" t="s">
        <v>53</v>
      </c>
      <c r="D13" s="56"/>
      <c r="E13" s="56" t="s">
        <v>54</v>
      </c>
      <c r="F13" s="56"/>
      <c r="G13" s="56"/>
      <c r="H13" s="111" t="s">
        <v>55</v>
      </c>
      <c r="I13" s="113" t="s">
        <v>56</v>
      </c>
      <c r="J13" s="113"/>
      <c r="K13" s="56">
        <v>27</v>
      </c>
    </row>
    <row r="14" ht="30" customHeight="1" spans="1:11">
      <c r="A14" s="112"/>
      <c r="B14" s="56" t="s">
        <v>76</v>
      </c>
      <c r="C14" s="108" t="s">
        <v>77</v>
      </c>
      <c r="D14" s="109"/>
      <c r="E14" s="108" t="s">
        <v>58</v>
      </c>
      <c r="F14" s="110"/>
      <c r="G14" s="109"/>
      <c r="H14" s="113" t="s">
        <v>59</v>
      </c>
      <c r="I14" s="111">
        <v>0.96</v>
      </c>
      <c r="J14" s="56"/>
      <c r="K14" s="56">
        <v>10</v>
      </c>
    </row>
    <row r="15" ht="30" customHeight="1" spans="1:11">
      <c r="A15" s="56" t="s">
        <v>60</v>
      </c>
      <c r="B15" s="104">
        <f>I7+K11+K12+K13+K14+K10</f>
        <v>90.2098305651974</v>
      </c>
      <c r="C15" s="114"/>
      <c r="D15" s="104"/>
      <c r="E15" s="104"/>
      <c r="F15" s="104"/>
      <c r="G15" s="104"/>
      <c r="H15" s="104"/>
      <c r="I15" s="104"/>
      <c r="J15" s="104"/>
      <c r="K15" s="104"/>
    </row>
    <row r="16" ht="91" customHeight="1" spans="1:11">
      <c r="A16" s="56" t="s">
        <v>78</v>
      </c>
      <c r="B16" s="56"/>
      <c r="C16" s="101"/>
      <c r="D16" s="101" t="s">
        <v>62</v>
      </c>
      <c r="E16" s="101"/>
      <c r="F16" s="101"/>
      <c r="G16" s="101"/>
      <c r="H16" s="101"/>
      <c r="I16" s="101"/>
      <c r="J16" s="101"/>
      <c r="K16" s="101"/>
    </row>
    <row r="17" ht="91" customHeight="1" spans="1:11">
      <c r="A17" s="56" t="s">
        <v>79</v>
      </c>
      <c r="B17" s="56"/>
      <c r="C17" s="101"/>
      <c r="D17" s="101" t="s">
        <v>64</v>
      </c>
      <c r="E17" s="101"/>
      <c r="F17" s="101"/>
      <c r="G17" s="101"/>
      <c r="H17" s="101"/>
      <c r="I17" s="101"/>
      <c r="J17" s="101"/>
      <c r="K17" s="101"/>
    </row>
    <row r="18" ht="91" customHeight="1" spans="1:11">
      <c r="A18" s="56" t="s">
        <v>65</v>
      </c>
      <c r="B18" s="56"/>
      <c r="C18" s="101"/>
      <c r="D18" s="56" t="s">
        <v>80</v>
      </c>
      <c r="E18" s="56"/>
      <c r="F18" s="56"/>
      <c r="G18" s="56"/>
      <c r="H18" s="56"/>
      <c r="I18" s="56"/>
      <c r="J18" s="56"/>
      <c r="K18" s="56"/>
    </row>
  </sheetData>
  <mergeCells count="47">
    <mergeCell ref="A1:K1"/>
    <mergeCell ref="G2:K2"/>
    <mergeCell ref="A3:B3"/>
    <mergeCell ref="C3:K3"/>
    <mergeCell ref="A4:B4"/>
    <mergeCell ref="C4:F4"/>
    <mergeCell ref="G4:I4"/>
    <mergeCell ref="J4:K4"/>
    <mergeCell ref="I5:K5"/>
    <mergeCell ref="I6:K6"/>
    <mergeCell ref="C7:D7"/>
    <mergeCell ref="F7:G7"/>
    <mergeCell ref="I7:K7"/>
    <mergeCell ref="A8:B8"/>
    <mergeCell ref="C8:K8"/>
    <mergeCell ref="C9:D9"/>
    <mergeCell ref="E9:G9"/>
    <mergeCell ref="I9:J9"/>
    <mergeCell ref="C10:D10"/>
    <mergeCell ref="E10:G10"/>
    <mergeCell ref="I10:J10"/>
    <mergeCell ref="C11:D11"/>
    <mergeCell ref="E11:G11"/>
    <mergeCell ref="I11:J11"/>
    <mergeCell ref="C12:D12"/>
    <mergeCell ref="E12:G12"/>
    <mergeCell ref="I12:J12"/>
    <mergeCell ref="C13:D13"/>
    <mergeCell ref="E13:G13"/>
    <mergeCell ref="I13:J13"/>
    <mergeCell ref="C14:D14"/>
    <mergeCell ref="E14:G14"/>
    <mergeCell ref="I14:J14"/>
    <mergeCell ref="B15:K15"/>
    <mergeCell ref="A16:C16"/>
    <mergeCell ref="D16:K16"/>
    <mergeCell ref="A17:C17"/>
    <mergeCell ref="D17:K17"/>
    <mergeCell ref="A18:C18"/>
    <mergeCell ref="D18:K18"/>
    <mergeCell ref="A9:A14"/>
    <mergeCell ref="B11:B12"/>
    <mergeCell ref="E5:E6"/>
    <mergeCell ref="H5:H6"/>
    <mergeCell ref="A5:B7"/>
    <mergeCell ref="C5:D6"/>
    <mergeCell ref="F5:G6"/>
  </mergeCells>
  <printOptions horizontalCentered="1"/>
  <pageMargins left="0.751388888888889" right="0.751388888888889" top="1" bottom="1" header="0.511805555555556" footer="0.511805555555556"/>
  <pageSetup paperSize="9" scale="78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pane ySplit="4" topLeftCell="A12" activePane="bottomLeft" state="frozen"/>
      <selection/>
      <selection pane="bottomLeft" activeCell="O14" sqref="O14"/>
    </sheetView>
  </sheetViews>
  <sheetFormatPr defaultColWidth="9" defaultRowHeight="13.5"/>
  <cols>
    <col min="1" max="1" width="3.75" style="36" customWidth="1"/>
    <col min="2" max="2" width="18.75" style="36" customWidth="1"/>
    <col min="3" max="3" width="28.125" style="36" customWidth="1"/>
    <col min="4" max="4" width="23.375" style="36" customWidth="1"/>
    <col min="5" max="5" width="13.125" style="69" customWidth="1"/>
    <col min="6" max="6" width="11" style="69" customWidth="1"/>
    <col min="7" max="7" width="13" style="69" customWidth="1"/>
    <col min="8" max="8" width="14" style="69" customWidth="1"/>
    <col min="9" max="9" width="13.75" style="69" customWidth="1"/>
    <col min="10" max="10" width="11.625" style="69" customWidth="1"/>
    <col min="11" max="11" width="12.375" style="69" customWidth="1"/>
    <col min="12" max="12" width="14.375" style="69" customWidth="1"/>
    <col min="13" max="13" width="13.75" style="69" customWidth="1"/>
    <col min="14" max="14" width="14.125" style="69" customWidth="1"/>
    <col min="15" max="15" width="21.375" style="36" customWidth="1"/>
    <col min="16" max="16" width="3.625" style="36" hidden="1" customWidth="1"/>
    <col min="17" max="16384" width="9" style="36"/>
  </cols>
  <sheetData>
    <row r="1" s="36" customFormat="1" ht="57" customHeight="1" spans="1:15">
      <c r="A1" s="70" t="s">
        <v>81</v>
      </c>
      <c r="B1" s="70"/>
      <c r="C1" s="71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1"/>
    </row>
    <row r="2" s="67" customFormat="1" ht="24.95" customHeight="1" spans="1:15">
      <c r="A2" s="73" t="s">
        <v>1</v>
      </c>
      <c r="B2" s="73"/>
      <c r="C2" s="73"/>
      <c r="D2" s="73"/>
      <c r="E2" s="74" t="s">
        <v>2</v>
      </c>
      <c r="F2" s="74"/>
      <c r="G2" s="74"/>
      <c r="H2" s="74"/>
      <c r="I2" s="74"/>
      <c r="J2" s="74"/>
      <c r="K2" s="74"/>
      <c r="L2" s="74"/>
      <c r="M2" s="74"/>
      <c r="N2" s="74"/>
      <c r="O2" s="73" t="s">
        <v>3</v>
      </c>
    </row>
    <row r="3" s="68" customFormat="1" ht="18.95" customHeight="1" spans="1:15">
      <c r="A3" s="75" t="s">
        <v>4</v>
      </c>
      <c r="B3" s="75" t="s">
        <v>6</v>
      </c>
      <c r="C3" s="75" t="s">
        <v>7</v>
      </c>
      <c r="D3" s="75" t="s">
        <v>8</v>
      </c>
      <c r="E3" s="76" t="s">
        <v>9</v>
      </c>
      <c r="F3" s="76"/>
      <c r="G3" s="76"/>
      <c r="H3" s="77" t="s">
        <v>10</v>
      </c>
      <c r="I3" s="85" t="s">
        <v>82</v>
      </c>
      <c r="J3" s="86"/>
      <c r="K3" s="86"/>
      <c r="L3" s="86"/>
      <c r="M3" s="86"/>
      <c r="N3" s="87"/>
      <c r="O3" s="75" t="s">
        <v>13</v>
      </c>
    </row>
    <row r="4" s="68" customFormat="1" ht="30" customHeight="1" spans="1:15">
      <c r="A4" s="78"/>
      <c r="B4" s="78"/>
      <c r="C4" s="78"/>
      <c r="D4" s="78"/>
      <c r="E4" s="79" t="s">
        <v>14</v>
      </c>
      <c r="F4" s="79" t="s">
        <v>15</v>
      </c>
      <c r="G4" s="79" t="s">
        <v>16</v>
      </c>
      <c r="H4" s="79"/>
      <c r="I4" s="76" t="s">
        <v>17</v>
      </c>
      <c r="J4" s="76" t="s">
        <v>18</v>
      </c>
      <c r="K4" s="76" t="s">
        <v>19</v>
      </c>
      <c r="L4" s="76" t="s">
        <v>20</v>
      </c>
      <c r="M4" s="76" t="s">
        <v>76</v>
      </c>
      <c r="N4" s="76" t="s">
        <v>22</v>
      </c>
      <c r="O4" s="78"/>
    </row>
    <row r="5" s="36" customFormat="1" ht="45" customHeight="1" spans="1:16">
      <c r="A5" s="80">
        <v>1</v>
      </c>
      <c r="B5" s="81" t="s">
        <v>24</v>
      </c>
      <c r="C5" s="81" t="s">
        <v>83</v>
      </c>
      <c r="D5" s="81" t="s">
        <v>24</v>
      </c>
      <c r="E5" s="82">
        <v>131.34</v>
      </c>
      <c r="F5" s="82">
        <v>13.63</v>
      </c>
      <c r="G5" s="82">
        <f>E5+F5</f>
        <v>144.97</v>
      </c>
      <c r="H5" s="82">
        <v>144.97</v>
      </c>
      <c r="I5" s="82">
        <v>20</v>
      </c>
      <c r="J5" s="82">
        <v>20</v>
      </c>
      <c r="K5" s="82">
        <v>20</v>
      </c>
      <c r="L5" s="82">
        <v>30</v>
      </c>
      <c r="M5" s="82">
        <v>10</v>
      </c>
      <c r="N5" s="82">
        <v>100</v>
      </c>
      <c r="O5" s="88"/>
      <c r="P5" s="89">
        <f t="shared" ref="P5:P9" si="0">H5/G5</f>
        <v>1</v>
      </c>
    </row>
    <row r="6" s="36" customFormat="1" ht="45" customHeight="1" spans="1:16">
      <c r="A6" s="80">
        <v>2</v>
      </c>
      <c r="B6" s="81" t="s">
        <v>24</v>
      </c>
      <c r="C6" s="81" t="s">
        <v>84</v>
      </c>
      <c r="D6" s="81" t="s">
        <v>24</v>
      </c>
      <c r="E6" s="82">
        <v>184.6</v>
      </c>
      <c r="F6" s="82">
        <v>0</v>
      </c>
      <c r="G6" s="82">
        <f t="shared" ref="G6:G23" si="1">E6+F6</f>
        <v>184.6</v>
      </c>
      <c r="H6" s="82">
        <v>87.53</v>
      </c>
      <c r="I6" s="82">
        <v>9.48</v>
      </c>
      <c r="J6" s="82">
        <v>20</v>
      </c>
      <c r="K6" s="82">
        <v>20</v>
      </c>
      <c r="L6" s="82">
        <v>30</v>
      </c>
      <c r="M6" s="82">
        <v>10</v>
      </c>
      <c r="N6" s="82">
        <v>89.48</v>
      </c>
      <c r="O6" s="88"/>
      <c r="P6" s="89">
        <f t="shared" si="0"/>
        <v>0.474160346695558</v>
      </c>
    </row>
    <row r="7" s="36" customFormat="1" ht="45" customHeight="1" spans="1:16">
      <c r="A7" s="80">
        <v>3</v>
      </c>
      <c r="B7" s="81" t="s">
        <v>24</v>
      </c>
      <c r="C7" s="81" t="s">
        <v>85</v>
      </c>
      <c r="D7" s="81" t="s">
        <v>24</v>
      </c>
      <c r="E7" s="82">
        <v>2.12</v>
      </c>
      <c r="F7" s="82">
        <v>0</v>
      </c>
      <c r="G7" s="82">
        <f t="shared" si="1"/>
        <v>2.12</v>
      </c>
      <c r="H7" s="82">
        <v>0.66</v>
      </c>
      <c r="I7" s="82">
        <v>6.23</v>
      </c>
      <c r="J7" s="82">
        <v>20</v>
      </c>
      <c r="K7" s="82">
        <v>20</v>
      </c>
      <c r="L7" s="82">
        <v>30</v>
      </c>
      <c r="M7" s="82">
        <v>10</v>
      </c>
      <c r="N7" s="82">
        <v>86.23</v>
      </c>
      <c r="O7" s="88"/>
      <c r="P7" s="89">
        <f t="shared" si="0"/>
        <v>0.311320754716981</v>
      </c>
    </row>
    <row r="8" s="36" customFormat="1" ht="45" customHeight="1" spans="1:16">
      <c r="A8" s="80">
        <v>4</v>
      </c>
      <c r="B8" s="81" t="s">
        <v>24</v>
      </c>
      <c r="C8" s="81" t="s">
        <v>86</v>
      </c>
      <c r="D8" s="81" t="s">
        <v>24</v>
      </c>
      <c r="E8" s="82">
        <v>200</v>
      </c>
      <c r="F8" s="82">
        <v>-200</v>
      </c>
      <c r="G8" s="82">
        <f t="shared" si="1"/>
        <v>0</v>
      </c>
      <c r="H8" s="82">
        <v>0</v>
      </c>
      <c r="I8" s="82">
        <v>0</v>
      </c>
      <c r="J8" s="82">
        <v>19</v>
      </c>
      <c r="K8" s="82">
        <v>18</v>
      </c>
      <c r="L8" s="82">
        <v>29</v>
      </c>
      <c r="M8" s="82">
        <v>9</v>
      </c>
      <c r="N8" s="82">
        <v>75</v>
      </c>
      <c r="O8" s="81" t="s">
        <v>26</v>
      </c>
      <c r="P8" s="89" t="e">
        <f t="shared" si="0"/>
        <v>#DIV/0!</v>
      </c>
    </row>
    <row r="9" s="36" customFormat="1" ht="45" customHeight="1" spans="1:16">
      <c r="A9" s="80">
        <v>5</v>
      </c>
      <c r="B9" s="81" t="s">
        <v>24</v>
      </c>
      <c r="C9" s="81" t="s">
        <v>87</v>
      </c>
      <c r="D9" s="81" t="s">
        <v>24</v>
      </c>
      <c r="E9" s="82">
        <v>19.09</v>
      </c>
      <c r="F9" s="82">
        <v>0</v>
      </c>
      <c r="G9" s="82">
        <f t="shared" si="1"/>
        <v>19.09</v>
      </c>
      <c r="H9" s="82">
        <v>0</v>
      </c>
      <c r="I9" s="82">
        <v>0</v>
      </c>
      <c r="J9" s="82">
        <v>19</v>
      </c>
      <c r="K9" s="82">
        <v>18</v>
      </c>
      <c r="L9" s="82">
        <v>28</v>
      </c>
      <c r="M9" s="82">
        <v>9</v>
      </c>
      <c r="N9" s="82">
        <v>74</v>
      </c>
      <c r="O9" s="81" t="s">
        <v>26</v>
      </c>
      <c r="P9" s="89">
        <f t="shared" si="0"/>
        <v>0</v>
      </c>
    </row>
    <row r="10" s="36" customFormat="1" ht="45" customHeight="1" spans="1:16">
      <c r="A10" s="80">
        <v>6</v>
      </c>
      <c r="B10" s="81" t="s">
        <v>24</v>
      </c>
      <c r="C10" s="81" t="s">
        <v>88</v>
      </c>
      <c r="D10" s="81" t="s">
        <v>24</v>
      </c>
      <c r="E10" s="82">
        <v>16.8</v>
      </c>
      <c r="F10" s="82">
        <v>3.26</v>
      </c>
      <c r="G10" s="82">
        <f t="shared" si="1"/>
        <v>20.06</v>
      </c>
      <c r="H10" s="82">
        <v>19.16</v>
      </c>
      <c r="I10" s="82">
        <v>19.1</v>
      </c>
      <c r="J10" s="82">
        <v>20</v>
      </c>
      <c r="K10" s="82">
        <v>20</v>
      </c>
      <c r="L10" s="82">
        <v>30</v>
      </c>
      <c r="M10" s="82">
        <v>10</v>
      </c>
      <c r="N10" s="82">
        <v>99.1</v>
      </c>
      <c r="O10" s="88"/>
      <c r="P10" s="89"/>
    </row>
    <row r="11" s="36" customFormat="1" ht="45" customHeight="1" spans="1:16">
      <c r="A11" s="80">
        <v>7</v>
      </c>
      <c r="B11" s="81" t="s">
        <v>24</v>
      </c>
      <c r="C11" s="81" t="s">
        <v>89</v>
      </c>
      <c r="D11" s="81" t="s">
        <v>24</v>
      </c>
      <c r="E11" s="82">
        <v>9</v>
      </c>
      <c r="F11" s="82">
        <v>0</v>
      </c>
      <c r="G11" s="82">
        <f t="shared" si="1"/>
        <v>9</v>
      </c>
      <c r="H11" s="82">
        <v>4.39</v>
      </c>
      <c r="I11" s="82">
        <v>9.76</v>
      </c>
      <c r="J11" s="82">
        <v>20</v>
      </c>
      <c r="K11" s="82">
        <v>20</v>
      </c>
      <c r="L11" s="82">
        <v>30</v>
      </c>
      <c r="M11" s="82">
        <v>10</v>
      </c>
      <c r="N11" s="82">
        <v>89.76</v>
      </c>
      <c r="O11" s="88"/>
      <c r="P11" s="89"/>
    </row>
    <row r="12" s="36" customFormat="1" ht="45" customHeight="1" spans="1:16">
      <c r="A12" s="80">
        <v>8</v>
      </c>
      <c r="B12" s="81" t="s">
        <v>24</v>
      </c>
      <c r="C12" s="81" t="s">
        <v>90</v>
      </c>
      <c r="D12" s="81" t="s">
        <v>24</v>
      </c>
      <c r="E12" s="82">
        <v>10</v>
      </c>
      <c r="F12" s="82">
        <v>0</v>
      </c>
      <c r="G12" s="82">
        <f t="shared" si="1"/>
        <v>10</v>
      </c>
      <c r="H12" s="82">
        <v>4.88</v>
      </c>
      <c r="I12" s="82">
        <v>9.76</v>
      </c>
      <c r="J12" s="82">
        <v>19</v>
      </c>
      <c r="K12" s="82">
        <v>20</v>
      </c>
      <c r="L12" s="82">
        <v>30</v>
      </c>
      <c r="M12" s="82">
        <v>10</v>
      </c>
      <c r="N12" s="82">
        <v>88.76</v>
      </c>
      <c r="O12" s="88"/>
      <c r="P12" s="89">
        <f t="shared" ref="P12:P14" si="2">H12/G12</f>
        <v>0.488</v>
      </c>
    </row>
    <row r="13" s="36" customFormat="1" ht="45" customHeight="1" spans="1:16">
      <c r="A13" s="80">
        <v>9</v>
      </c>
      <c r="B13" s="81" t="s">
        <v>24</v>
      </c>
      <c r="C13" s="81" t="s">
        <v>91</v>
      </c>
      <c r="D13" s="81" t="s">
        <v>24</v>
      </c>
      <c r="E13" s="82">
        <v>120</v>
      </c>
      <c r="F13" s="82">
        <v>0</v>
      </c>
      <c r="G13" s="82">
        <f t="shared" si="1"/>
        <v>120</v>
      </c>
      <c r="H13" s="82">
        <v>20</v>
      </c>
      <c r="I13" s="82">
        <v>3.33</v>
      </c>
      <c r="J13" s="82">
        <v>18</v>
      </c>
      <c r="K13" s="82">
        <v>20</v>
      </c>
      <c r="L13" s="82">
        <v>30</v>
      </c>
      <c r="M13" s="82">
        <v>10</v>
      </c>
      <c r="N13" s="82">
        <v>81.33</v>
      </c>
      <c r="O13" s="81" t="s">
        <v>26</v>
      </c>
      <c r="P13" s="89">
        <f t="shared" si="2"/>
        <v>0.166666666666667</v>
      </c>
    </row>
    <row r="14" s="36" customFormat="1" ht="45" customHeight="1" spans="1:16">
      <c r="A14" s="80">
        <v>10</v>
      </c>
      <c r="B14" s="81" t="s">
        <v>24</v>
      </c>
      <c r="C14" s="81" t="s">
        <v>92</v>
      </c>
      <c r="D14" s="81" t="s">
        <v>24</v>
      </c>
      <c r="E14" s="82">
        <v>300</v>
      </c>
      <c r="F14" s="82">
        <v>49.24</v>
      </c>
      <c r="G14" s="82">
        <f t="shared" si="1"/>
        <v>349.24</v>
      </c>
      <c r="H14" s="82">
        <v>0</v>
      </c>
      <c r="I14" s="82">
        <v>0</v>
      </c>
      <c r="J14" s="82">
        <v>20</v>
      </c>
      <c r="K14" s="82">
        <v>18</v>
      </c>
      <c r="L14" s="82">
        <v>27</v>
      </c>
      <c r="M14" s="82">
        <v>9</v>
      </c>
      <c r="N14" s="82">
        <v>74</v>
      </c>
      <c r="O14" s="81" t="s">
        <v>26</v>
      </c>
      <c r="P14" s="89">
        <f t="shared" si="2"/>
        <v>0</v>
      </c>
    </row>
    <row r="15" s="36" customFormat="1" ht="45" customHeight="1" spans="1:16">
      <c r="A15" s="80">
        <v>11</v>
      </c>
      <c r="B15" s="81" t="s">
        <v>24</v>
      </c>
      <c r="C15" s="81" t="s">
        <v>93</v>
      </c>
      <c r="D15" s="81" t="s">
        <v>24</v>
      </c>
      <c r="E15" s="82">
        <v>9.2</v>
      </c>
      <c r="F15" s="82">
        <v>0</v>
      </c>
      <c r="G15" s="82">
        <f t="shared" si="1"/>
        <v>9.2</v>
      </c>
      <c r="H15" s="82">
        <v>9.2</v>
      </c>
      <c r="I15" s="82">
        <v>20</v>
      </c>
      <c r="J15" s="82">
        <v>20</v>
      </c>
      <c r="K15" s="82">
        <v>20</v>
      </c>
      <c r="L15" s="82">
        <v>30</v>
      </c>
      <c r="M15" s="82">
        <v>10</v>
      </c>
      <c r="N15" s="82">
        <v>100</v>
      </c>
      <c r="O15" s="88"/>
      <c r="P15" s="89"/>
    </row>
    <row r="16" s="36" customFormat="1" ht="45" customHeight="1" spans="1:16">
      <c r="A16" s="83"/>
      <c r="B16" s="80" t="s">
        <v>16</v>
      </c>
      <c r="C16" s="80"/>
      <c r="D16" s="80"/>
      <c r="E16" s="82">
        <f>SUM(E5:E15)</f>
        <v>1002.15</v>
      </c>
      <c r="F16" s="82">
        <f>SUM(F5:F15)</f>
        <v>-133.87</v>
      </c>
      <c r="G16" s="82">
        <f>SUM(G5:G15)</f>
        <v>868.28</v>
      </c>
      <c r="H16" s="82">
        <f>SUM(H5:H15)</f>
        <v>290.79</v>
      </c>
      <c r="I16" s="82"/>
      <c r="J16" s="82"/>
      <c r="K16" s="82"/>
      <c r="L16" s="82"/>
      <c r="M16" s="82"/>
      <c r="N16" s="82"/>
      <c r="O16" s="83"/>
      <c r="P16" s="89">
        <f>H16/G16</f>
        <v>0.33490348735431</v>
      </c>
    </row>
    <row r="17" s="36" customFormat="1" ht="30" hidden="1" customHeight="1" spans="1:16">
      <c r="A17" s="83"/>
      <c r="B17" s="83"/>
      <c r="C17" s="83" t="s">
        <v>25</v>
      </c>
      <c r="D17" s="83"/>
      <c r="E17" s="84">
        <v>1444.19</v>
      </c>
      <c r="F17" s="84">
        <v>52.67</v>
      </c>
      <c r="G17" s="84">
        <v>1496.86</v>
      </c>
      <c r="H17" s="84">
        <v>1296.92</v>
      </c>
      <c r="I17" s="84"/>
      <c r="J17" s="84"/>
      <c r="K17" s="84"/>
      <c r="L17" s="84"/>
      <c r="M17" s="84"/>
      <c r="N17" s="84"/>
      <c r="O17" s="83"/>
      <c r="P17" s="89">
        <f>H17/E17</f>
        <v>0.898025883020932</v>
      </c>
    </row>
  </sheetData>
  <mergeCells count="11">
    <mergeCell ref="A1:O1"/>
    <mergeCell ref="A2:B2"/>
    <mergeCell ref="E2:H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4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H20"/>
  <sheetViews>
    <sheetView workbookViewId="0">
      <selection activeCell="A20" sqref="A1:H20"/>
    </sheetView>
  </sheetViews>
  <sheetFormatPr defaultColWidth="9" defaultRowHeight="13.5" outlineLevelCol="7"/>
  <cols>
    <col min="1" max="3" width="9" style="36"/>
    <col min="4" max="4" width="9.75" style="36" customWidth="1"/>
    <col min="5" max="5" width="9.875" style="36" customWidth="1"/>
    <col min="6" max="6" width="11.375" style="36" customWidth="1"/>
    <col min="7" max="7" width="11" style="36" customWidth="1"/>
    <col min="8" max="8" width="15.375" style="36" customWidth="1"/>
    <col min="9" max="16384" width="9" style="36"/>
  </cols>
  <sheetData>
    <row r="1" s="36" customFormat="1" ht="54" customHeight="1" spans="1:8">
      <c r="A1" s="37" t="s">
        <v>94</v>
      </c>
      <c r="B1" s="38"/>
      <c r="C1" s="38"/>
      <c r="D1" s="38"/>
      <c r="E1" s="38"/>
      <c r="F1" s="38"/>
      <c r="G1" s="38"/>
      <c r="H1" s="38"/>
    </row>
    <row r="2" s="36" customFormat="1" ht="21" customHeight="1" spans="1:8">
      <c r="A2" s="39" t="s">
        <v>95</v>
      </c>
      <c r="B2" s="39"/>
      <c r="C2" s="39"/>
      <c r="D2" s="39"/>
      <c r="E2" s="39"/>
      <c r="F2" s="39"/>
      <c r="G2" s="39"/>
      <c r="H2" s="39"/>
    </row>
    <row r="3" s="36" customFormat="1" ht="30" customHeight="1" spans="1:8">
      <c r="A3" s="4" t="s">
        <v>7</v>
      </c>
      <c r="B3" s="4"/>
      <c r="C3" s="4" t="s">
        <v>83</v>
      </c>
      <c r="D3" s="4"/>
      <c r="E3" s="4"/>
      <c r="F3" s="4"/>
      <c r="G3" s="4"/>
      <c r="H3" s="4"/>
    </row>
    <row r="4" s="36" customFormat="1" ht="30" customHeight="1" spans="1:8">
      <c r="A4" s="4" t="s">
        <v>96</v>
      </c>
      <c r="B4" s="4"/>
      <c r="C4" s="5" t="s">
        <v>97</v>
      </c>
      <c r="D4" s="5"/>
      <c r="E4" s="5"/>
      <c r="F4" s="4" t="s">
        <v>98</v>
      </c>
      <c r="G4" s="4"/>
      <c r="H4" s="4" t="s">
        <v>24</v>
      </c>
    </row>
    <row r="5" s="36" customFormat="1" ht="30" customHeight="1" spans="1:8">
      <c r="A5" s="4" t="s">
        <v>99</v>
      </c>
      <c r="B5" s="4"/>
      <c r="C5" s="5" t="s">
        <v>100</v>
      </c>
      <c r="D5" s="5"/>
      <c r="E5" s="5"/>
      <c r="F5" s="5"/>
      <c r="G5" s="5"/>
      <c r="H5" s="5"/>
    </row>
    <row r="6" s="36" customFormat="1" ht="30" customHeight="1" spans="1:8">
      <c r="A6" s="4" t="s">
        <v>101</v>
      </c>
      <c r="B6" s="4"/>
      <c r="C6" s="5" t="s">
        <v>102</v>
      </c>
      <c r="D6" s="5"/>
      <c r="E6" s="5"/>
      <c r="F6" s="5"/>
      <c r="G6" s="5"/>
      <c r="H6" s="5"/>
    </row>
    <row r="7" s="36" customFormat="1" ht="30" customHeight="1" spans="1:8">
      <c r="A7" s="4" t="s">
        <v>103</v>
      </c>
      <c r="B7" s="4"/>
      <c r="C7" s="5" t="s">
        <v>104</v>
      </c>
      <c r="D7" s="5"/>
      <c r="E7" s="5"/>
      <c r="F7" s="5"/>
      <c r="G7" s="5"/>
      <c r="H7" s="5"/>
    </row>
    <row r="8" s="36" customFormat="1" ht="30" customHeight="1" spans="1:8">
      <c r="A8" s="40" t="s">
        <v>32</v>
      </c>
      <c r="B8" s="41"/>
      <c r="C8" s="4"/>
      <c r="D8" s="4" t="s">
        <v>33</v>
      </c>
      <c r="E8" s="4" t="s">
        <v>34</v>
      </c>
      <c r="F8" s="4" t="s">
        <v>35</v>
      </c>
      <c r="G8" s="40" t="s">
        <v>36</v>
      </c>
      <c r="H8" s="41"/>
    </row>
    <row r="9" s="36" customFormat="1" ht="30" customHeight="1" spans="1:8">
      <c r="A9" s="42"/>
      <c r="B9" s="43"/>
      <c r="C9" s="4" t="s">
        <v>105</v>
      </c>
      <c r="D9" s="4">
        <v>144.97</v>
      </c>
      <c r="E9" s="66">
        <v>144.97</v>
      </c>
      <c r="F9" s="44">
        <f>E9/D9</f>
        <v>1</v>
      </c>
      <c r="G9" s="45">
        <f>F9*20</f>
        <v>20</v>
      </c>
      <c r="H9" s="45"/>
    </row>
    <row r="10" s="36" customFormat="1" ht="30" customHeight="1" spans="1:8">
      <c r="A10" s="46" t="s">
        <v>40</v>
      </c>
      <c r="B10" s="34" t="s">
        <v>41</v>
      </c>
      <c r="C10" s="4" t="s">
        <v>42</v>
      </c>
      <c r="D10" s="4" t="s">
        <v>43</v>
      </c>
      <c r="E10" s="4"/>
      <c r="F10" s="4" t="s">
        <v>44</v>
      </c>
      <c r="G10" s="4" t="s">
        <v>45</v>
      </c>
      <c r="H10" s="4" t="s">
        <v>46</v>
      </c>
    </row>
    <row r="11" s="36" customFormat="1" ht="31" customHeight="1" spans="1:8">
      <c r="A11" s="46"/>
      <c r="B11" s="34" t="s">
        <v>106</v>
      </c>
      <c r="C11" s="4" t="s">
        <v>47</v>
      </c>
      <c r="D11" s="4" t="s">
        <v>107</v>
      </c>
      <c r="E11" s="4"/>
      <c r="F11" s="4" t="s">
        <v>108</v>
      </c>
      <c r="G11" s="4" t="s">
        <v>108</v>
      </c>
      <c r="H11" s="4">
        <v>20</v>
      </c>
    </row>
    <row r="12" s="36" customFormat="1" ht="31" customHeight="1" spans="1:8">
      <c r="A12" s="46"/>
      <c r="B12" s="33" t="s">
        <v>109</v>
      </c>
      <c r="C12" s="65" t="s">
        <v>49</v>
      </c>
      <c r="D12" s="4" t="s">
        <v>110</v>
      </c>
      <c r="E12" s="4"/>
      <c r="F12" s="4">
        <v>42</v>
      </c>
      <c r="G12" s="4">
        <v>42</v>
      </c>
      <c r="H12" s="4">
        <v>10</v>
      </c>
    </row>
    <row r="13" s="36" customFormat="1" ht="31" customHeight="1" spans="1:8">
      <c r="A13" s="46"/>
      <c r="B13" s="46"/>
      <c r="C13" s="29" t="s">
        <v>51</v>
      </c>
      <c r="D13" s="31" t="s">
        <v>111</v>
      </c>
      <c r="E13" s="32"/>
      <c r="F13" s="35">
        <v>1</v>
      </c>
      <c r="G13" s="35">
        <v>1</v>
      </c>
      <c r="H13" s="4">
        <v>10</v>
      </c>
    </row>
    <row r="14" s="36" customFormat="1" ht="51" customHeight="1" spans="1:8">
      <c r="A14" s="46"/>
      <c r="B14" s="33" t="s">
        <v>20</v>
      </c>
      <c r="C14" s="4" t="s">
        <v>53</v>
      </c>
      <c r="D14" s="4" t="s">
        <v>112</v>
      </c>
      <c r="E14" s="4"/>
      <c r="F14" s="4" t="s">
        <v>113</v>
      </c>
      <c r="G14" s="4" t="s">
        <v>113</v>
      </c>
      <c r="H14" s="4">
        <v>30</v>
      </c>
    </row>
    <row r="15" s="36" customFormat="1" ht="40" customHeight="1" spans="1:8">
      <c r="A15" s="46"/>
      <c r="B15" s="4" t="s">
        <v>21</v>
      </c>
      <c r="C15" s="4" t="s">
        <v>114</v>
      </c>
      <c r="D15" s="4" t="s">
        <v>115</v>
      </c>
      <c r="E15" s="4"/>
      <c r="F15" s="4" t="s">
        <v>116</v>
      </c>
      <c r="G15" s="35">
        <v>0.95</v>
      </c>
      <c r="H15" s="4">
        <v>10</v>
      </c>
    </row>
    <row r="16" s="36" customFormat="1" ht="30" customHeight="1" spans="1:8">
      <c r="A16" s="4" t="s">
        <v>60</v>
      </c>
      <c r="B16" s="45">
        <f>H15+H14+H13+H12+G9+H11</f>
        <v>100</v>
      </c>
      <c r="C16" s="45"/>
      <c r="D16" s="45"/>
      <c r="E16" s="45"/>
      <c r="F16" s="45"/>
      <c r="G16" s="45"/>
      <c r="H16" s="45"/>
    </row>
    <row r="17" s="36" customFormat="1" ht="92" customHeight="1" spans="1:8">
      <c r="A17" s="4" t="s">
        <v>61</v>
      </c>
      <c r="B17" s="4"/>
      <c r="C17" s="5" t="s">
        <v>117</v>
      </c>
      <c r="D17" s="5"/>
      <c r="E17" s="5"/>
      <c r="F17" s="5"/>
      <c r="G17" s="5"/>
      <c r="H17" s="5"/>
    </row>
    <row r="18" s="36" customFormat="1" ht="92" customHeight="1" spans="1:8">
      <c r="A18" s="4" t="s">
        <v>63</v>
      </c>
      <c r="B18" s="4"/>
      <c r="C18" s="5" t="s">
        <v>117</v>
      </c>
      <c r="D18" s="5"/>
      <c r="E18" s="5"/>
      <c r="F18" s="5"/>
      <c r="G18" s="5"/>
      <c r="H18" s="5"/>
    </row>
    <row r="19" s="36" customFormat="1" ht="102" customHeight="1" spans="1:8">
      <c r="A19" s="4" t="s">
        <v>65</v>
      </c>
      <c r="B19" s="4"/>
      <c r="C19" s="4" t="s">
        <v>118</v>
      </c>
      <c r="D19" s="4"/>
      <c r="E19" s="4"/>
      <c r="F19" s="4"/>
      <c r="G19" s="4"/>
      <c r="H19" s="4"/>
    </row>
    <row r="20" s="36" customFormat="1" ht="134.1" customHeight="1" spans="1:8">
      <c r="A20" s="51" t="s">
        <v>67</v>
      </c>
      <c r="B20" s="52"/>
      <c r="C20" s="52"/>
      <c r="D20" s="52"/>
      <c r="E20" s="52"/>
      <c r="F20" s="52"/>
      <c r="G20" s="52"/>
      <c r="H20" s="52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2"/>
  <sheetViews>
    <sheetView workbookViewId="0">
      <selection activeCell="A22" sqref="A1:H22"/>
    </sheetView>
  </sheetViews>
  <sheetFormatPr defaultColWidth="9" defaultRowHeight="13.5" outlineLevelCol="7"/>
  <cols>
    <col min="2" max="2" width="10.5" customWidth="1"/>
    <col min="8" max="8" width="16.125" customWidth="1"/>
  </cols>
  <sheetData>
    <row r="1" ht="50" customHeight="1" spans="1:8">
      <c r="A1" s="1" t="s">
        <v>119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84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184.6</v>
      </c>
      <c r="E9" s="11">
        <v>87.53</v>
      </c>
      <c r="F9" s="13">
        <f>E9/D9</f>
        <v>0.474160346695558</v>
      </c>
      <c r="G9" s="3">
        <f>ROUND(20*F9,2)</f>
        <v>9.48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4" t="s">
        <v>123</v>
      </c>
      <c r="E11" s="4"/>
      <c r="F11" s="4" t="s">
        <v>124</v>
      </c>
      <c r="G11" s="4" t="s">
        <v>124</v>
      </c>
      <c r="H11" s="3">
        <v>20</v>
      </c>
    </row>
    <row r="12" ht="30" customHeight="1" spans="1:8">
      <c r="A12" s="15"/>
      <c r="B12" s="3" t="s">
        <v>19</v>
      </c>
      <c r="C12" s="29" t="s">
        <v>49</v>
      </c>
      <c r="D12" s="4" t="s">
        <v>125</v>
      </c>
      <c r="E12" s="4"/>
      <c r="F12" s="4">
        <v>1775</v>
      </c>
      <c r="G12" s="4">
        <v>1775</v>
      </c>
      <c r="H12" s="3">
        <v>10</v>
      </c>
    </row>
    <row r="13" ht="30" customHeight="1" spans="1:8">
      <c r="A13" s="15"/>
      <c r="B13" s="3"/>
      <c r="C13" s="30"/>
      <c r="D13" s="31" t="s">
        <v>126</v>
      </c>
      <c r="E13" s="32"/>
      <c r="F13" s="53">
        <v>1</v>
      </c>
      <c r="G13" s="53">
        <v>1</v>
      </c>
      <c r="H13" s="3">
        <v>10</v>
      </c>
    </row>
    <row r="14" ht="30" customHeight="1" spans="1:8">
      <c r="A14" s="15"/>
      <c r="B14" s="3" t="s">
        <v>20</v>
      </c>
      <c r="C14" s="33" t="s">
        <v>53</v>
      </c>
      <c r="D14" s="4" t="s">
        <v>127</v>
      </c>
      <c r="E14" s="4"/>
      <c r="F14" s="4" t="s">
        <v>128</v>
      </c>
      <c r="G14" s="4" t="s">
        <v>128</v>
      </c>
      <c r="H14" s="3">
        <v>10</v>
      </c>
    </row>
    <row r="15" ht="30" customHeight="1" spans="1:8">
      <c r="A15" s="15"/>
      <c r="B15" s="3"/>
      <c r="C15" s="34"/>
      <c r="D15" s="31" t="s">
        <v>129</v>
      </c>
      <c r="E15" s="32"/>
      <c r="F15" s="4" t="s">
        <v>130</v>
      </c>
      <c r="G15" s="4" t="s">
        <v>130</v>
      </c>
      <c r="H15" s="3">
        <v>10</v>
      </c>
    </row>
    <row r="16" ht="30" customHeight="1" spans="1:8">
      <c r="A16" s="15"/>
      <c r="B16" s="3"/>
      <c r="C16" s="34" t="s">
        <v>131</v>
      </c>
      <c r="D16" s="31" t="s">
        <v>132</v>
      </c>
      <c r="E16" s="32"/>
      <c r="F16" s="4" t="s">
        <v>56</v>
      </c>
      <c r="G16" s="4" t="s">
        <v>56</v>
      </c>
      <c r="H16" s="4">
        <v>10</v>
      </c>
    </row>
    <row r="17" ht="39" customHeight="1" spans="1:8">
      <c r="A17" s="15"/>
      <c r="B17" s="3" t="s">
        <v>21</v>
      </c>
      <c r="C17" s="4" t="s">
        <v>114</v>
      </c>
      <c r="D17" s="4" t="s">
        <v>133</v>
      </c>
      <c r="E17" s="4"/>
      <c r="F17" s="4" t="s">
        <v>116</v>
      </c>
      <c r="G17" s="35">
        <v>0.95</v>
      </c>
      <c r="H17" s="4">
        <v>10</v>
      </c>
    </row>
    <row r="18" ht="30" customHeight="1" spans="1:8">
      <c r="A18" s="3" t="s">
        <v>60</v>
      </c>
      <c r="B18" s="3">
        <f>G9+H11+H12+H13+H14+H15+H16+H17</f>
        <v>89.48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117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135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4:C15"/>
    <mergeCell ref="A8:B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0"/>
  <sheetViews>
    <sheetView topLeftCell="A17" workbookViewId="0">
      <selection activeCell="A1" sqref="A1:H20"/>
    </sheetView>
  </sheetViews>
  <sheetFormatPr defaultColWidth="9" defaultRowHeight="13.5" outlineLevelCol="7"/>
  <cols>
    <col min="3" max="3" width="12.5" customWidth="1"/>
    <col min="6" max="6" width="13" customWidth="1"/>
    <col min="7" max="7" width="14.5" customWidth="1"/>
    <col min="8" max="8" width="15.75" customWidth="1"/>
  </cols>
  <sheetData>
    <row r="1" ht="50" customHeight="1" spans="1:8">
      <c r="A1" s="1" t="s">
        <v>136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85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2.12</v>
      </c>
      <c r="E9" s="11">
        <v>0.66</v>
      </c>
      <c r="F9" s="13">
        <f>E9/D9</f>
        <v>0.311320754716981</v>
      </c>
      <c r="G9" s="3">
        <f>ROUND(20*F9,2)</f>
        <v>6.23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4" t="s">
        <v>137</v>
      </c>
      <c r="E11" s="4"/>
      <c r="F11" s="4" t="s">
        <v>138</v>
      </c>
      <c r="G11" s="4" t="s">
        <v>138</v>
      </c>
      <c r="H11" s="3">
        <v>20</v>
      </c>
    </row>
    <row r="12" ht="30" customHeight="1" spans="1:8">
      <c r="A12" s="15"/>
      <c r="B12" s="3" t="s">
        <v>19</v>
      </c>
      <c r="C12" s="65" t="s">
        <v>49</v>
      </c>
      <c r="D12" s="4" t="s">
        <v>139</v>
      </c>
      <c r="E12" s="4"/>
      <c r="F12" s="4">
        <v>106</v>
      </c>
      <c r="G12" s="4">
        <v>106</v>
      </c>
      <c r="H12" s="3">
        <v>10</v>
      </c>
    </row>
    <row r="13" ht="30" customHeight="1" spans="1:8">
      <c r="A13" s="15"/>
      <c r="B13" s="3"/>
      <c r="C13" s="29" t="s">
        <v>51</v>
      </c>
      <c r="D13" s="31" t="s">
        <v>140</v>
      </c>
      <c r="E13" s="32"/>
      <c r="F13" s="35">
        <v>1</v>
      </c>
      <c r="G13" s="35">
        <v>1</v>
      </c>
      <c r="H13" s="4">
        <v>10</v>
      </c>
    </row>
    <row r="14" ht="46" customHeight="1" spans="1:8">
      <c r="A14" s="15"/>
      <c r="B14" s="3" t="s">
        <v>20</v>
      </c>
      <c r="C14" s="4" t="s">
        <v>131</v>
      </c>
      <c r="D14" s="4" t="s">
        <v>141</v>
      </c>
      <c r="E14" s="4"/>
      <c r="F14" s="4" t="s">
        <v>116</v>
      </c>
      <c r="G14" s="35">
        <v>0.92</v>
      </c>
      <c r="H14" s="4">
        <v>30</v>
      </c>
    </row>
    <row r="15" ht="53" customHeight="1" spans="1:8">
      <c r="A15" s="15"/>
      <c r="B15" s="3" t="s">
        <v>21</v>
      </c>
      <c r="C15" s="4" t="s">
        <v>114</v>
      </c>
      <c r="D15" s="4" t="s">
        <v>142</v>
      </c>
      <c r="E15" s="4"/>
      <c r="F15" s="4" t="s">
        <v>116</v>
      </c>
      <c r="G15" s="35">
        <v>0.95</v>
      </c>
      <c r="H15" s="4">
        <v>10</v>
      </c>
    </row>
    <row r="16" ht="30" customHeight="1" spans="1:8">
      <c r="A16" s="3" t="s">
        <v>60</v>
      </c>
      <c r="B16" s="3">
        <f>G9+H11+H12+H13+H14++H15</f>
        <v>86.23</v>
      </c>
      <c r="C16" s="3"/>
      <c r="D16" s="3"/>
      <c r="E16" s="3"/>
      <c r="F16" s="3"/>
      <c r="G16" s="3"/>
      <c r="H16" s="3"/>
    </row>
    <row r="17" ht="92" customHeight="1" spans="1:8">
      <c r="A17" s="3" t="s">
        <v>134</v>
      </c>
      <c r="B17" s="3"/>
      <c r="C17" s="5" t="s">
        <v>117</v>
      </c>
      <c r="D17" s="5"/>
      <c r="E17" s="5"/>
      <c r="F17" s="5"/>
      <c r="G17" s="5"/>
      <c r="H17" s="5"/>
    </row>
    <row r="18" ht="92" customHeight="1" spans="1:8">
      <c r="A18" s="3" t="s">
        <v>63</v>
      </c>
      <c r="B18" s="3"/>
      <c r="C18" s="5" t="s">
        <v>135</v>
      </c>
      <c r="D18" s="5"/>
      <c r="E18" s="5"/>
      <c r="F18" s="5"/>
      <c r="G18" s="5"/>
      <c r="H18" s="5"/>
    </row>
    <row r="19" ht="92" customHeight="1" spans="1:8">
      <c r="A19" s="3" t="s">
        <v>65</v>
      </c>
      <c r="B19" s="3"/>
      <c r="C19" s="3" t="s">
        <v>66</v>
      </c>
      <c r="D19" s="3"/>
      <c r="E19" s="3"/>
      <c r="F19" s="3"/>
      <c r="G19" s="3"/>
      <c r="H19" s="3"/>
    </row>
    <row r="20" ht="140" customHeight="1" spans="1:8">
      <c r="A20" s="27" t="s">
        <v>67</v>
      </c>
      <c r="B20" s="28"/>
      <c r="C20" s="28"/>
      <c r="D20" s="28"/>
      <c r="E20" s="28"/>
      <c r="F20" s="28"/>
      <c r="G20" s="28"/>
      <c r="H20" s="28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scale="8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2"/>
  <sheetViews>
    <sheetView workbookViewId="0">
      <selection activeCell="A1" sqref="A1:H22"/>
    </sheetView>
  </sheetViews>
  <sheetFormatPr defaultColWidth="9" defaultRowHeight="13.5" outlineLevelCol="7"/>
  <cols>
    <col min="3" max="3" width="10.875" customWidth="1"/>
    <col min="8" max="8" width="14.625" customWidth="1"/>
  </cols>
  <sheetData>
    <row r="1" ht="50" customHeight="1" spans="1:8">
      <c r="A1" s="1" t="s">
        <v>143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86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200</v>
      </c>
      <c r="E9" s="11">
        <v>0</v>
      </c>
      <c r="F9" s="13">
        <f>E9/D9</f>
        <v>0</v>
      </c>
      <c r="G9" s="3">
        <f>ROUND(20*F9,2)</f>
        <v>0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4" t="s">
        <v>122</v>
      </c>
      <c r="D11" s="4" t="s">
        <v>144</v>
      </c>
      <c r="E11" s="4"/>
      <c r="F11" s="4" t="s">
        <v>145</v>
      </c>
      <c r="G11" s="4" t="s">
        <v>145</v>
      </c>
      <c r="H11" s="3">
        <v>19</v>
      </c>
    </row>
    <row r="12" ht="30" customHeight="1" spans="1:8">
      <c r="A12" s="15"/>
      <c r="B12" s="3" t="s">
        <v>19</v>
      </c>
      <c r="C12" s="29" t="s">
        <v>49</v>
      </c>
      <c r="D12" s="4" t="s">
        <v>146</v>
      </c>
      <c r="E12" s="4"/>
      <c r="F12" s="4">
        <v>62</v>
      </c>
      <c r="G12" s="4">
        <v>62</v>
      </c>
      <c r="H12" s="22">
        <v>9</v>
      </c>
    </row>
    <row r="13" ht="30" customHeight="1" spans="1:8">
      <c r="A13" s="15"/>
      <c r="B13" s="3"/>
      <c r="C13" s="30"/>
      <c r="D13" s="31" t="s">
        <v>126</v>
      </c>
      <c r="E13" s="32"/>
      <c r="F13" s="25">
        <v>1</v>
      </c>
      <c r="G13" s="25">
        <v>1</v>
      </c>
      <c r="H13" s="25">
        <v>9</v>
      </c>
    </row>
    <row r="14" ht="30" customHeight="1" spans="1:8">
      <c r="A14" s="15"/>
      <c r="B14" s="3" t="s">
        <v>20</v>
      </c>
      <c r="C14" s="33" t="s">
        <v>53</v>
      </c>
      <c r="D14" s="4" t="s">
        <v>127</v>
      </c>
      <c r="E14" s="4"/>
      <c r="F14" s="4" t="s">
        <v>128</v>
      </c>
      <c r="G14" s="4" t="s">
        <v>128</v>
      </c>
      <c r="H14" s="4">
        <v>10</v>
      </c>
    </row>
    <row r="15" ht="30" customHeight="1" spans="1:8">
      <c r="A15" s="15"/>
      <c r="B15" s="3"/>
      <c r="C15" s="34"/>
      <c r="D15" s="31" t="s">
        <v>129</v>
      </c>
      <c r="E15" s="32"/>
      <c r="F15" s="4" t="s">
        <v>130</v>
      </c>
      <c r="G15" s="4" t="s">
        <v>130</v>
      </c>
      <c r="H15" s="4">
        <v>10</v>
      </c>
    </row>
    <row r="16" ht="30" customHeight="1" spans="1:8">
      <c r="A16" s="15"/>
      <c r="B16" s="3"/>
      <c r="C16" s="34" t="s">
        <v>131</v>
      </c>
      <c r="D16" s="31" t="s">
        <v>132</v>
      </c>
      <c r="E16" s="32"/>
      <c r="F16" s="4" t="s">
        <v>56</v>
      </c>
      <c r="G16" s="4" t="s">
        <v>56</v>
      </c>
      <c r="H16" s="4">
        <v>9</v>
      </c>
    </row>
    <row r="17" ht="40" customHeight="1" spans="1:8">
      <c r="A17" s="15"/>
      <c r="B17" s="3" t="s">
        <v>21</v>
      </c>
      <c r="C17" s="4" t="s">
        <v>114</v>
      </c>
      <c r="D17" s="4" t="s">
        <v>133</v>
      </c>
      <c r="E17" s="4"/>
      <c r="F17" s="4" t="s">
        <v>116</v>
      </c>
      <c r="G17" s="35">
        <v>0.95</v>
      </c>
      <c r="H17" s="4">
        <v>9</v>
      </c>
    </row>
    <row r="18" ht="30" customHeight="1" spans="1:8">
      <c r="A18" s="3" t="s">
        <v>60</v>
      </c>
      <c r="B18" s="3">
        <f>G9+H11+H12+H13+H14+H15+H16+H17</f>
        <v>75</v>
      </c>
      <c r="C18" s="3"/>
      <c r="D18" s="3"/>
      <c r="E18" s="3"/>
      <c r="F18" s="3"/>
      <c r="G18" s="3"/>
      <c r="H18" s="3"/>
    </row>
    <row r="19" ht="92" customHeight="1" spans="1:8">
      <c r="A19" s="3" t="s">
        <v>134</v>
      </c>
      <c r="B19" s="3"/>
      <c r="C19" s="5" t="s">
        <v>147</v>
      </c>
      <c r="D19" s="5"/>
      <c r="E19" s="5"/>
      <c r="F19" s="5"/>
      <c r="G19" s="5"/>
      <c r="H19" s="5"/>
    </row>
    <row r="20" ht="92" customHeight="1" spans="1:8">
      <c r="A20" s="3" t="s">
        <v>63</v>
      </c>
      <c r="B20" s="3"/>
      <c r="C20" s="5" t="s">
        <v>135</v>
      </c>
      <c r="D20" s="5"/>
      <c r="E20" s="5"/>
      <c r="F20" s="5"/>
      <c r="G20" s="5"/>
      <c r="H20" s="5"/>
    </row>
    <row r="21" ht="92" customHeight="1" spans="1:8">
      <c r="A21" s="3" t="s">
        <v>65</v>
      </c>
      <c r="B21" s="3"/>
      <c r="C21" s="3" t="s">
        <v>66</v>
      </c>
      <c r="D21" s="3"/>
      <c r="E21" s="3"/>
      <c r="F21" s="3"/>
      <c r="G21" s="3"/>
      <c r="H21" s="3"/>
    </row>
    <row r="22" ht="140" customHeight="1" spans="1:8">
      <c r="A22" s="27" t="s">
        <v>67</v>
      </c>
      <c r="B22" s="28"/>
      <c r="C22" s="28"/>
      <c r="D22" s="28"/>
      <c r="E22" s="28"/>
      <c r="F22" s="28"/>
      <c r="G22" s="28"/>
      <c r="H22" s="28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3"/>
    <mergeCell ref="B14:B16"/>
    <mergeCell ref="C12:C13"/>
    <mergeCell ref="C14:C15"/>
    <mergeCell ref="A8:B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1"/>
  <sheetViews>
    <sheetView workbookViewId="0">
      <selection activeCell="A21" sqref="A1:H21"/>
    </sheetView>
  </sheetViews>
  <sheetFormatPr defaultColWidth="9" defaultRowHeight="13.5" outlineLevelCol="7"/>
  <cols>
    <col min="3" max="3" width="9.875" customWidth="1"/>
    <col min="8" max="8" width="15" customWidth="1"/>
  </cols>
  <sheetData>
    <row r="1" ht="50" customHeight="1" spans="1:8">
      <c r="A1" s="1" t="s">
        <v>148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120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7</v>
      </c>
      <c r="B3" s="3"/>
      <c r="C3" s="4" t="s">
        <v>87</v>
      </c>
      <c r="D3" s="4"/>
      <c r="E3" s="4"/>
      <c r="F3" s="4"/>
      <c r="G3" s="4"/>
      <c r="H3" s="4"/>
    </row>
    <row r="4" ht="30" customHeight="1" spans="1:8">
      <c r="A4" s="3" t="s">
        <v>96</v>
      </c>
      <c r="B4" s="3"/>
      <c r="C4" s="5" t="s">
        <v>97</v>
      </c>
      <c r="D4" s="5"/>
      <c r="E4" s="5"/>
      <c r="F4" s="3" t="s">
        <v>98</v>
      </c>
      <c r="G4" s="3"/>
      <c r="H4" s="4" t="s">
        <v>24</v>
      </c>
    </row>
    <row r="5" ht="30" customHeight="1" spans="1:8">
      <c r="A5" s="3" t="s">
        <v>99</v>
      </c>
      <c r="B5" s="3"/>
      <c r="C5" s="6" t="s">
        <v>100</v>
      </c>
      <c r="D5" s="6"/>
      <c r="E5" s="6"/>
      <c r="F5" s="6"/>
      <c r="G5" s="6"/>
      <c r="H5" s="6"/>
    </row>
    <row r="6" ht="30" customHeight="1" spans="1:8">
      <c r="A6" s="3" t="s">
        <v>101</v>
      </c>
      <c r="B6" s="3"/>
      <c r="C6" s="6" t="s">
        <v>102</v>
      </c>
      <c r="D6" s="6"/>
      <c r="E6" s="6"/>
      <c r="F6" s="6"/>
      <c r="G6" s="6"/>
      <c r="H6" s="6"/>
    </row>
    <row r="7" ht="30" customHeight="1" spans="1:8">
      <c r="A7" s="3" t="s">
        <v>103</v>
      </c>
      <c r="B7" s="3"/>
      <c r="C7" s="6" t="s">
        <v>104</v>
      </c>
      <c r="D7" s="6"/>
      <c r="E7" s="6"/>
      <c r="F7" s="6"/>
      <c r="G7" s="6"/>
      <c r="H7" s="6"/>
    </row>
    <row r="8" ht="30" customHeight="1" spans="1:8">
      <c r="A8" s="7" t="s">
        <v>32</v>
      </c>
      <c r="B8" s="8"/>
      <c r="C8" s="3"/>
      <c r="D8" s="3" t="s">
        <v>33</v>
      </c>
      <c r="E8" s="3" t="s">
        <v>34</v>
      </c>
      <c r="F8" s="3" t="s">
        <v>35</v>
      </c>
      <c r="G8" s="7" t="s">
        <v>36</v>
      </c>
      <c r="H8" s="8"/>
    </row>
    <row r="9" ht="30" customHeight="1" spans="1:8">
      <c r="A9" s="9"/>
      <c r="B9" s="10"/>
      <c r="C9" s="3" t="s">
        <v>105</v>
      </c>
      <c r="D9" s="11">
        <v>19.09</v>
      </c>
      <c r="E9" s="12">
        <v>0</v>
      </c>
      <c r="F9" s="13">
        <f>E9/D9</f>
        <v>0</v>
      </c>
      <c r="G9" s="3">
        <f>ROUND(20*F9,2)</f>
        <v>0</v>
      </c>
      <c r="H9" s="3"/>
    </row>
    <row r="10" ht="30" customHeight="1" spans="1:8">
      <c r="A10" s="14" t="s">
        <v>121</v>
      </c>
      <c r="B10" s="3" t="s">
        <v>41</v>
      </c>
      <c r="C10" s="3" t="s">
        <v>42</v>
      </c>
      <c r="D10" s="3" t="s">
        <v>43</v>
      </c>
      <c r="E10" s="3"/>
      <c r="F10" s="3" t="s">
        <v>44</v>
      </c>
      <c r="G10" s="3" t="s">
        <v>45</v>
      </c>
      <c r="H10" s="3" t="s">
        <v>46</v>
      </c>
    </row>
    <row r="11" ht="30" customHeight="1" spans="1:8">
      <c r="A11" s="15"/>
      <c r="B11" s="3" t="s">
        <v>18</v>
      </c>
      <c r="C11" s="16" t="s">
        <v>122</v>
      </c>
      <c r="D11" s="16" t="s">
        <v>149</v>
      </c>
      <c r="E11" s="16"/>
      <c r="F11" s="16" t="s">
        <v>150</v>
      </c>
      <c r="G11" s="16" t="s">
        <v>150</v>
      </c>
      <c r="H11" s="3">
        <v>19</v>
      </c>
    </row>
    <row r="12" ht="30" customHeight="1" spans="1:8">
      <c r="A12" s="15"/>
      <c r="B12" s="3" t="s">
        <v>19</v>
      </c>
      <c r="C12" s="19" t="s">
        <v>49</v>
      </c>
      <c r="D12" s="16" t="s">
        <v>151</v>
      </c>
      <c r="E12" s="16"/>
      <c r="F12" s="16">
        <v>287</v>
      </c>
      <c r="G12" s="16">
        <v>287</v>
      </c>
      <c r="H12" s="22">
        <v>9</v>
      </c>
    </row>
    <row r="13" ht="30" customHeight="1" spans="1:8">
      <c r="A13" s="15"/>
      <c r="B13" s="3"/>
      <c r="C13" s="61" t="s">
        <v>152</v>
      </c>
      <c r="D13" s="62" t="s">
        <v>153</v>
      </c>
      <c r="E13" s="63"/>
      <c r="F13" s="64" t="s">
        <v>153</v>
      </c>
      <c r="G13" s="16" t="s">
        <v>153</v>
      </c>
      <c r="H13" s="25">
        <v>9</v>
      </c>
    </row>
    <row r="14" ht="44" customHeight="1" spans="1:8">
      <c r="A14" s="15"/>
      <c r="B14" s="3" t="s">
        <v>20</v>
      </c>
      <c r="C14" s="16" t="s">
        <v>53</v>
      </c>
      <c r="D14" s="16" t="s">
        <v>154</v>
      </c>
      <c r="E14" s="16"/>
      <c r="F14" s="16" t="s">
        <v>155</v>
      </c>
      <c r="G14" s="16" t="s">
        <v>155</v>
      </c>
      <c r="H14" s="4">
        <v>14</v>
      </c>
    </row>
    <row r="15" ht="30" customHeight="1" spans="1:8">
      <c r="A15" s="15"/>
      <c r="B15" s="3"/>
      <c r="C15" s="16" t="s">
        <v>131</v>
      </c>
      <c r="D15" s="16" t="s">
        <v>156</v>
      </c>
      <c r="E15" s="16"/>
      <c r="F15" s="16" t="s">
        <v>157</v>
      </c>
      <c r="G15" s="16" t="s">
        <v>157</v>
      </c>
      <c r="H15" s="4">
        <v>14</v>
      </c>
    </row>
    <row r="16" ht="30" customHeight="1" spans="1:8">
      <c r="A16" s="15"/>
      <c r="B16" s="3" t="s">
        <v>21</v>
      </c>
      <c r="C16" s="16" t="s">
        <v>114</v>
      </c>
      <c r="D16" s="16" t="s">
        <v>158</v>
      </c>
      <c r="E16" s="16"/>
      <c r="F16" s="16" t="s">
        <v>116</v>
      </c>
      <c r="G16" s="26">
        <v>0.95</v>
      </c>
      <c r="H16" s="4">
        <v>9</v>
      </c>
    </row>
    <row r="17" ht="30" customHeight="1" spans="1:8">
      <c r="A17" s="3" t="s">
        <v>60</v>
      </c>
      <c r="B17" s="3">
        <f>G9+H11+H12+H13+H14+H15+H16</f>
        <v>74</v>
      </c>
      <c r="C17" s="3"/>
      <c r="D17" s="3"/>
      <c r="E17" s="3"/>
      <c r="F17" s="3"/>
      <c r="G17" s="3"/>
      <c r="H17" s="3"/>
    </row>
    <row r="18" ht="92" customHeight="1" spans="1:8">
      <c r="A18" s="3" t="s">
        <v>134</v>
      </c>
      <c r="B18" s="3"/>
      <c r="C18" s="5" t="s">
        <v>147</v>
      </c>
      <c r="D18" s="5"/>
      <c r="E18" s="5"/>
      <c r="F18" s="5"/>
      <c r="G18" s="5"/>
      <c r="H18" s="5"/>
    </row>
    <row r="19" ht="92" customHeight="1" spans="1:8">
      <c r="A19" s="3" t="s">
        <v>63</v>
      </c>
      <c r="B19" s="3"/>
      <c r="C19" s="5" t="s">
        <v>135</v>
      </c>
      <c r="D19" s="5"/>
      <c r="E19" s="5"/>
      <c r="F19" s="5"/>
      <c r="G19" s="5"/>
      <c r="H19" s="5"/>
    </row>
    <row r="20" ht="92" customHeight="1" spans="1:8">
      <c r="A20" s="3" t="s">
        <v>65</v>
      </c>
      <c r="B20" s="3"/>
      <c r="C20" s="3" t="s">
        <v>66</v>
      </c>
      <c r="D20" s="3"/>
      <c r="E20" s="3"/>
      <c r="F20" s="3"/>
      <c r="G20" s="3"/>
      <c r="H20" s="3"/>
    </row>
    <row r="21" ht="140" customHeight="1" spans="1:8">
      <c r="A21" s="27" t="s">
        <v>67</v>
      </c>
      <c r="B21" s="28"/>
      <c r="C21" s="28"/>
      <c r="D21" s="28"/>
      <c r="E21" s="28"/>
      <c r="F21" s="28"/>
      <c r="G21" s="28"/>
      <c r="H21" s="28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部门整体统计表</vt:lpstr>
      <vt:lpstr>2023年度武汉市吴家山中学整体绩效自评结果</vt:lpstr>
      <vt:lpstr>部门整体</vt:lpstr>
      <vt:lpstr>自评情况汇总表</vt:lpstr>
      <vt:lpstr>定额补助 </vt:lpstr>
      <vt:lpstr>区级公用经费</vt:lpstr>
      <vt:lpstr>党建经费</vt:lpstr>
      <vt:lpstr>教师待遇</vt:lpstr>
      <vt:lpstr>教师体检费</vt:lpstr>
      <vt:lpstr>教育教学工作经费-招办专项</vt:lpstr>
      <vt:lpstr>教育教学工作经费-教工科专项</vt:lpstr>
      <vt:lpstr>体卫艺专项补助</vt:lpstr>
      <vt:lpstr>教育内涵发展及教学业务专项</vt:lpstr>
      <vt:lpstr>教育发展保障中心项目</vt:lpstr>
      <vt:lpstr>教师待遇（班主任津贴）</vt:lpstr>
      <vt:lpstr>2022年政府投资项目</vt:lpstr>
      <vt:lpstr>2023年市级补助中小学足球运动专项</vt:lpstr>
      <vt:lpstr>2023年市级补助资高中阶段学校改善办学条件专项补助</vt:lpstr>
      <vt:lpstr>2023年武汉市教育专项标准化考场建设补助</vt:lpstr>
      <vt:lpstr>公用经费（市级）</vt:lpstr>
      <vt:lpstr>高中（职校）课后服务费</vt:lpstr>
      <vt:lpstr>高中教育项目</vt:lpstr>
      <vt:lpstr>招生考试经费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润蓝</cp:lastModifiedBy>
  <dcterms:created xsi:type="dcterms:W3CDTF">2022-01-13T09:26:00Z</dcterms:created>
  <dcterms:modified xsi:type="dcterms:W3CDTF">2024-05-22T01:35:53Z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A9071396A692465B85FFB2E460B9E97A_13</vt:lpwstr>
  </property>
  <property fmtid="{D5CDD505-2E9C-101B-9397-08002B2CF9AE}" pid="3" name="KSOProductBuildVer">
    <vt:lpwstr>2052-12.1.0.16929</vt:lpwstr>
  </property>
</Properties>
</file>