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260" windowHeight="13524" tabRatio="917"/>
  </bookViews>
  <sheets>
    <sheet name="部门整体统计表" sheetId="24" r:id="rId1"/>
    <sheet name="汇总" sheetId="3" r:id="rId2"/>
    <sheet name="部门整体" sheetId="23" r:id="rId3"/>
    <sheet name="临聘人员" sheetId="10" r:id="rId4"/>
    <sheet name="党建经费" sheetId="4" r:id="rId5"/>
    <sheet name="定额补助" sheetId="5" r:id="rId6"/>
    <sheet name="区级公用经费" sheetId="17" r:id="rId7"/>
    <sheet name="免作业本费" sheetId="15" r:id="rId8"/>
    <sheet name="义务段学校教辅费" sheetId="13" r:id="rId9"/>
    <sheet name="  教育教学工作经费-招办专项" sheetId="12" r:id="rId10"/>
    <sheet name="教育教学工作经费-教工科专项" sheetId="2" r:id="rId11"/>
    <sheet name="体卫艺专项" sheetId="19" r:id="rId12"/>
    <sheet name="教育内涵发展及教学业务费" sheetId="16" r:id="rId13"/>
    <sheet name="教师体检费" sheetId="20" r:id="rId14"/>
    <sheet name="教师待遇（班主任）" sheetId="21" r:id="rId15"/>
    <sheet name="财政补贴困难生课后服务费" sheetId="2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<sst xmlns="http://schemas.openxmlformats.org/spreadsheetml/2006/main" count="897" uniqueCount="242">
  <si>
    <t>2023年度东西湖区整体自评统计表</t>
  </si>
  <si>
    <t>填表人：梁敬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</si>
  <si>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</si>
  <si>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</si>
  <si>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</si>
  <si>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</si>
  <si>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</si>
  <si>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</si>
  <si>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</si>
  <si>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</si>
  <si>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</si>
  <si>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</si>
  <si>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</si>
  <si>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</si>
  <si>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</si>
  <si>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</si>
  <si>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</si>
  <si>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</si>
  <si>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</si>
  <si>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</si>
  <si>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</si>
  <si>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</si>
  <si>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</si>
  <si>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038004</t>
  </si>
  <si>
    <t>武汉市吴家山第二中学</t>
  </si>
  <si>
    <t>部门整体</t>
  </si>
  <si>
    <t>2023年度武汉市吴家山第二中学项目绩效自评情况汇总表</t>
  </si>
  <si>
    <t>填表人</t>
  </si>
  <si>
    <t>戚莉芳</t>
  </si>
  <si>
    <t>联系电话</t>
  </si>
  <si>
    <t>单位： 万元</t>
  </si>
  <si>
    <t>项目自评得分</t>
  </si>
  <si>
    <t>成本指标（20分）</t>
  </si>
  <si>
    <t>满意度指标
（10分）</t>
  </si>
  <si>
    <t>临聘人员工资</t>
  </si>
  <si>
    <t>党建经费</t>
  </si>
  <si>
    <t>请款速度较慢</t>
  </si>
  <si>
    <t>定额补助</t>
  </si>
  <si>
    <t>初中公用经费</t>
  </si>
  <si>
    <t>免作业本费</t>
  </si>
  <si>
    <t>义务段学校教辅费</t>
  </si>
  <si>
    <t>教育教学工作经费-招办专项</t>
  </si>
  <si>
    <t>教育教学工作经费-教工科专项</t>
  </si>
  <si>
    <t>体卫艺专项</t>
  </si>
  <si>
    <t>教育内涵发展及教学业务费</t>
  </si>
  <si>
    <t>教师体检费</t>
  </si>
  <si>
    <t>教师待遇（班主任）</t>
  </si>
  <si>
    <t>困难学生及小规模学校课后服务财政补贴</t>
  </si>
  <si>
    <t>2023年度武汉市吴家山第二中学整体绩效自评表</t>
  </si>
  <si>
    <t xml:space="preserve">　　单位名称：武汉市吴家山第二中学                    </t>
  </si>
  <si>
    <t xml:space="preserve">                填报日期：  2024年4月20日</t>
  </si>
  <si>
    <t>单位名称</t>
  </si>
  <si>
    <t>基本支出总额</t>
  </si>
  <si>
    <t>项目支出总额</t>
  </si>
  <si>
    <t>预算执行情况（万元）
（20分）</t>
  </si>
  <si>
    <t>预算数（A）</t>
  </si>
  <si>
    <t>执行数（B）</t>
  </si>
  <si>
    <t>执行率（B/A）</t>
  </si>
  <si>
    <t>得分</t>
  </si>
  <si>
    <t>（20分*执行率）</t>
  </si>
  <si>
    <t>部门整体支出总额</t>
  </si>
  <si>
    <t>年度绩效目标</t>
  </si>
  <si>
    <t>通过项目的实施，进一步提高我校的质量，办人民满意的教育。激发我校教师工作的积极性，促进教师的专业发展。
在严格执行上级财经纪律制度的前提下，2023年度完成各项资金支出进度要求，保障学校各项工作顺利开展。</t>
  </si>
  <si>
    <t>年度绩效指标</t>
  </si>
  <si>
    <t>一级指标</t>
  </si>
  <si>
    <t>二级指标</t>
  </si>
  <si>
    <t>三级指标</t>
  </si>
  <si>
    <t>年初目标值（A）</t>
  </si>
  <si>
    <t>实际完成值（B）</t>
  </si>
  <si>
    <t>成本指标</t>
  </si>
  <si>
    <t>教学成本控制率（20分）</t>
  </si>
  <si>
    <t>产出指标（20分）</t>
  </si>
  <si>
    <t>数量指标</t>
  </si>
  <si>
    <t>各项业务工作安排完成率（10分）</t>
  </si>
  <si>
    <t>质量指标</t>
  </si>
  <si>
    <t>人员经费及公用经费预算控制率（10分）</t>
  </si>
  <si>
    <t>效益指标（30分）</t>
  </si>
  <si>
    <t>社会效益指标</t>
  </si>
  <si>
    <t>提升教育教学质量（30分）</t>
  </si>
  <si>
    <t>提升单位形象</t>
  </si>
  <si>
    <t>满意度指标（10分）</t>
  </si>
  <si>
    <t xml:space="preserve">   群众满意度  指标</t>
  </si>
  <si>
    <t>社会满意度（10分）</t>
  </si>
  <si>
    <t>90%以上</t>
  </si>
  <si>
    <t>总分</t>
  </si>
  <si>
    <t>偏差大或目标未完成原因分析</t>
  </si>
  <si>
    <t>资金执行率较低，主要原因项目请款进度较慢。</t>
  </si>
  <si>
    <t>改进措施及结果应用方案</t>
  </si>
  <si>
    <t xml:space="preserve">  加强各部门之间的沟通与协作，确保请款信息的及时传递和反馈。建立定期沟通机制，及时解决请款过程中出现的问题，避免信息不畅导致的延误。提高审批效率：对于审批人员，可以进行定期的培训，提高审批效率和质量。同时，建立激励机制，鼓励审批人员积极处理请款申请，减少拖延现象。                              我校虽制定了绩效目标，但绩效目标指标值不量化，有部分绩效目标不够细化、明确，不便于与项目实施效果进行对比分析。今后将进一步完善绩效目标，加强绩效目标与计划期内的任务数相对应性、与预算确定的资金量相匹配性。</t>
  </si>
  <si>
    <t>单位主要负责人
签批意见</t>
  </si>
  <si>
    <t xml:space="preserve">                                            
                签名：               
                           年      月      日</t>
  </si>
  <si>
    <t>2023年度武汉市吴家山第二中学
临聘人员工资项目绩效自评表</t>
  </si>
  <si>
    <t>单位名称：武汉市吴家山第二中学                       填报日期：2024.4.15</t>
  </si>
  <si>
    <t>主管部门</t>
  </si>
  <si>
    <t>武汉市东西湖区教育局</t>
  </si>
  <si>
    <t>项目实施单位</t>
  </si>
  <si>
    <t xml:space="preserve">武汉市吴家山第二中学  </t>
  </si>
  <si>
    <t>项目类别</t>
  </si>
  <si>
    <t>1、部门预算项目   □   2、区直专项   □</t>
  </si>
  <si>
    <t>项目属性</t>
  </si>
  <si>
    <t>1、持续性项目     □   2、新增性项目 □</t>
  </si>
  <si>
    <t>项目类型</t>
  </si>
  <si>
    <t>1、常年性项目     ☑   2、延续性项目 □      3、一次性项目 □</t>
  </si>
  <si>
    <t>预算执行
情况（万元）
（20分）</t>
  </si>
  <si>
    <t>得分
（20分*执行率）</t>
  </si>
  <si>
    <t>年度财政资金总额</t>
  </si>
  <si>
    <t>年度
绩效
目标</t>
  </si>
  <si>
    <t>经济成本指标</t>
  </si>
  <si>
    <t>严格按文件执行</t>
  </si>
  <si>
    <t>按文件执行</t>
  </si>
  <si>
    <t>按文件执行%</t>
  </si>
  <si>
    <t>产出
指标
（20分）</t>
  </si>
  <si>
    <t>发放到位人数</t>
  </si>
  <si>
    <t>时效指标</t>
  </si>
  <si>
    <t>每月按时发放</t>
  </si>
  <si>
    <t>按时完成</t>
  </si>
  <si>
    <t>满足各学校教学工作需求，确保学校教育教学工作正常进行</t>
  </si>
  <si>
    <t>确保</t>
  </si>
  <si>
    <t>可持续
影响指标</t>
  </si>
  <si>
    <t>提高教育教学质量，促进教育发展</t>
  </si>
  <si>
    <t>提高</t>
  </si>
  <si>
    <t>服务对象
满意度指标</t>
  </si>
  <si>
    <t>教师满意度</t>
  </si>
  <si>
    <t>≥90%</t>
  </si>
  <si>
    <t>偏差大或
目标未完成
原因分析</t>
  </si>
  <si>
    <t>无</t>
  </si>
  <si>
    <t>改进措施及
结果应用方案</t>
  </si>
  <si>
    <t>进一步细化预算项目指标值，提高项目实施效果。</t>
  </si>
  <si>
    <t xml:space="preserve">    
 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</si>
  <si>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</si>
  <si>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2023年度武汉市吴家山第二中学
党建经费项目绩效自评表</t>
  </si>
  <si>
    <t>1、常年性项目    ☑    2、延续性项目 □      3、一次性项目 □</t>
  </si>
  <si>
    <t>党员人均活动成本</t>
  </si>
  <si>
    <t>不低于200元/人</t>
  </si>
  <si>
    <t>党员培训人数</t>
  </si>
  <si>
    <t>培训合格率</t>
  </si>
  <si>
    <t>活动长效影响度及在全系统营造良好风气</t>
  </si>
  <si>
    <t>受益对象满意度</t>
  </si>
  <si>
    <t>2023年度武汉市吴家山第二中学
定额补助项目绩效自评表</t>
  </si>
  <si>
    <t>伙食补助标准　</t>
  </si>
  <si>
    <t>6600元每人每年</t>
  </si>
  <si>
    <t>补助在职教职工人次数数</t>
  </si>
  <si>
    <t>补助覆盖率</t>
  </si>
  <si>
    <t>保障教职工基本需求，提高教师生活质量　</t>
  </si>
  <si>
    <t>保障</t>
  </si>
  <si>
    <t>教职工满意度</t>
  </si>
  <si>
    <t>2023年度武汉市吴家山第二中学
区级公用经费项目绩效自评表</t>
  </si>
  <si>
    <t>区级公用经费</t>
  </si>
  <si>
    <t>初中公用经费生均标准</t>
  </si>
  <si>
    <t>402元/人</t>
  </si>
  <si>
    <t>特教生公用经费生均标准</t>
  </si>
  <si>
    <t>720元/人</t>
  </si>
  <si>
    <t>公用经费学生数</t>
  </si>
  <si>
    <t>保障学校日常运转　</t>
  </si>
  <si>
    <t>完成</t>
  </si>
  <si>
    <t>教育教学活动顺利开展</t>
  </si>
  <si>
    <t>顺利开展</t>
  </si>
  <si>
    <t>教育教学质量稳步提升</t>
  </si>
  <si>
    <t>提升</t>
  </si>
  <si>
    <t>师生满意率</t>
  </si>
  <si>
    <t>请款进度较慢。</t>
  </si>
  <si>
    <t>2023年度武汉市吴家山第二中学
免作业本费项目绩效自评表</t>
  </si>
  <si>
    <t>初中生均标准</t>
  </si>
  <si>
    <t>70元/学期</t>
  </si>
  <si>
    <t>发放义务段学校数</t>
  </si>
  <si>
    <t>发放义务段学生数</t>
  </si>
  <si>
    <t>发放覆盖率</t>
  </si>
  <si>
    <t>减轻家长负担，保障义务段学生入学</t>
  </si>
  <si>
    <t>减轻</t>
  </si>
  <si>
    <t>促进教育公平</t>
  </si>
  <si>
    <t>促进</t>
  </si>
  <si>
    <t>学生满意度</t>
  </si>
  <si>
    <t>2023年度武汉市吴家山第二中学
义务段学校教辅费项目绩效自评表</t>
  </si>
  <si>
    <t>285元/生/学期</t>
  </si>
  <si>
    <t>数量指标教辅费发放率</t>
  </si>
  <si>
    <t>教科书是否按时发放</t>
  </si>
  <si>
    <t>2023年度武汉市吴家山第二中学
教育教学工作经费-招办专项项目绩效自评表</t>
  </si>
  <si>
    <t xml:space="preserve">  教育教学工作经费-招办专项</t>
  </si>
  <si>
    <t>按全市平均标准落实</t>
  </si>
  <si>
    <t>按标准落实</t>
  </si>
  <si>
    <t>标准化考点升级改造正常运转考场数量</t>
  </si>
  <si>
    <t>验收合格率</t>
  </si>
  <si>
    <t>提升考试管理水平和质量,形成标准化防控的氛围　</t>
  </si>
  <si>
    <t>2023年度武汉市吴家山第二中学
教育教学工作经费-教工科专项项目绩效自评表</t>
  </si>
  <si>
    <t xml:space="preserve">  教育教学工作经费-教工科专项</t>
  </si>
  <si>
    <t>经费使用名师工作室</t>
  </si>
  <si>
    <t>2023年度武汉市吴家山第二中学
体卫艺专项项目绩效自评表</t>
  </si>
  <si>
    <t xml:space="preserve">  体卫艺专项项目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</si>
  <si>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</si>
  <si>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项目预算金额</t>
  </si>
  <si>
    <t>社会成本指标</t>
  </si>
  <si>
    <t>培训人数</t>
  </si>
  <si>
    <t>计划标准</t>
  </si>
  <si>
    <t>完成计划</t>
  </si>
  <si>
    <t>参加活动人数</t>
  </si>
  <si>
    <t>开展阳光体育活动学校</t>
  </si>
  <si>
    <t>突发性卫生公共安全</t>
  </si>
  <si>
    <t>活动开展</t>
  </si>
  <si>
    <t>及时</t>
  </si>
  <si>
    <t>经济效益指标</t>
  </si>
  <si>
    <t>安全事故发生率</t>
  </si>
  <si>
    <t>推动全民健康运动</t>
  </si>
  <si>
    <t>生态效益指标</t>
  </si>
  <si>
    <t>提高学生综合素质</t>
  </si>
  <si>
    <t>效果明显</t>
  </si>
  <si>
    <t>服务对象满意度</t>
  </si>
  <si>
    <t>社会关注度不断提升</t>
  </si>
  <si>
    <t>满意</t>
  </si>
  <si>
    <t xml:space="preserve">    
                         签名：               
                                                年    月     日</t>
  </si>
  <si>
    <r>
      <rPr>
        <sz val="20"/>
        <color theme="1"/>
        <rFont val="宋体"/>
        <charset val="134"/>
        <scheme val="minor"/>
      </rPr>
      <t>2023年度武汉市吴家山第二中学</t>
    </r>
    <r>
      <rPr>
        <u/>
        <sz val="20"/>
        <color theme="1"/>
        <rFont val="宋体"/>
        <charset val="134"/>
        <scheme val="minor"/>
      </rPr>
      <t xml:space="preserve">
</t>
    </r>
    <r>
      <rPr>
        <sz val="20"/>
        <color theme="1"/>
        <rFont val="宋体"/>
        <charset val="134"/>
        <scheme val="minor"/>
      </rPr>
      <t>教育内涵发展及教学业务费项目绩效自评表</t>
    </r>
  </si>
  <si>
    <t>单位名称：武汉市吴家山第二中学                                       填报日期：2024.4.15</t>
  </si>
  <si>
    <t>不突破预算　</t>
  </si>
  <si>
    <t>≦100%</t>
  </si>
  <si>
    <t>全面提高教育教学质量</t>
  </si>
  <si>
    <t>2023年度武汉市吴家山第二中学
教师体检费项目绩效自评表</t>
  </si>
  <si>
    <t>单位名称：武汉市吴家山第二中学                             填报日期：2024.4.15</t>
  </si>
  <si>
    <t xml:space="preserve">  教师体检费</t>
  </si>
  <si>
    <t>生态环境成本指标</t>
  </si>
  <si>
    <t>教师地位得到提升</t>
  </si>
  <si>
    <t>参加体检人数</t>
  </si>
  <si>
    <t>体检覆盖率</t>
  </si>
  <si>
    <t>按时完成率</t>
  </si>
  <si>
    <t>社会地位提升</t>
  </si>
  <si>
    <t>退休和在职教职工</t>
  </si>
  <si>
    <t>2023年度武汉市吴家山第二中学
教师待遇项目绩效自评表</t>
  </si>
  <si>
    <t>单位名称：武汉市吴家山第二中学                                填报日期：2024.4.15</t>
  </si>
  <si>
    <t>教师待遇（班主任津贴）</t>
  </si>
  <si>
    <t>班级数量</t>
  </si>
  <si>
    <t>高质量保质保量完成</t>
  </si>
  <si>
    <t>按时足额发放相关待遇</t>
  </si>
  <si>
    <t>12月</t>
  </si>
  <si>
    <t>满足学生家长对班级管理的诉求</t>
  </si>
  <si>
    <t>加强家校之间的沟通联系</t>
  </si>
  <si>
    <t>完成班级管理既定工作任务</t>
  </si>
  <si>
    <t>学生、家长对班级满意度不断提升</t>
  </si>
  <si>
    <t>师生满意度</t>
  </si>
  <si>
    <t>2023年度武汉市吴家山第二中学困难学生
及小规模学校课后服务财政补贴项目绩效自评表</t>
  </si>
  <si>
    <t>单位名称：武汉市吴家山第二中学                               填报日期：2024.4.15</t>
  </si>
  <si>
    <t>服务学生</t>
  </si>
  <si>
    <t>贫困生人数</t>
  </si>
  <si>
    <t>课后服务效果</t>
  </si>
  <si>
    <t>支付课后服务费财政补贴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</si>
</sst>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#,##0.00_ "/>
  </numFmts>
  <fonts count="45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楷体_GB2312"/>
      <charset val="134"/>
    </font>
    <font>
      <sz val="10.5"/>
      <color rgb="FF000000"/>
      <name val="宋体"/>
      <charset val="134"/>
    </font>
    <font>
      <sz val="10.5"/>
      <color theme="1"/>
      <name val="等线"/>
      <charset val="134"/>
    </font>
    <font>
      <sz val="10"/>
      <color theme="1"/>
      <name val="宋体"/>
      <charset val="134"/>
    </font>
    <font>
      <sz val="10.5"/>
      <color theme="1"/>
      <name val="SimSun"/>
      <charset val="134"/>
    </font>
    <font>
      <sz val="16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4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0" fillId="0" borderId="0" applyProtection="0"/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0" fontId="0" fillId="2" borderId="0" xfId="3" applyNumberForma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9" fontId="0" fillId="0" borderId="0" xfId="3" applyProtection="1"/>
    <xf numFmtId="1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10" fontId="0" fillId="0" borderId="0" xfId="3" applyNumberFormat="1" applyFill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179" fontId="14" fillId="0" borderId="1" xfId="0" applyNumberFormat="1" applyFont="1" applyFill="1" applyBorder="1" applyAlignment="1" applyProtection="1">
      <alignment horizontal="center" vertical="center" wrapText="1"/>
    </xf>
    <xf numFmtId="10" fontId="14" fillId="0" borderId="1" xfId="3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9" fontId="14" fillId="0" borderId="0" xfId="3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/>
    </xf>
    <xf numFmtId="179" fontId="0" fillId="0" borderId="0" xfId="0" applyNumberFormat="1" applyFont="1" applyFill="1" applyAlignment="1" applyProtection="1">
      <alignment vertical="center"/>
    </xf>
    <xf numFmtId="9" fontId="14" fillId="0" borderId="8" xfId="0" applyNumberFormat="1" applyFont="1" applyFill="1" applyBorder="1" applyAlignment="1" applyProtection="1">
      <alignment horizontal="center" vertical="center" wrapText="1"/>
    </xf>
    <xf numFmtId="9" fontId="14" fillId="0" borderId="1" xfId="3" applyFont="1" applyFill="1" applyBorder="1" applyAlignment="1">
      <alignment horizontal="center" vertical="center"/>
    </xf>
    <xf numFmtId="9" fontId="14" fillId="0" borderId="1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176" fontId="20" fillId="0" borderId="0" xfId="0" applyNumberFormat="1" applyFont="1" applyFill="1" applyAlignment="1" applyProtection="1">
      <alignment vertical="center"/>
    </xf>
    <xf numFmtId="10" fontId="20" fillId="0" borderId="0" xfId="0" applyNumberFormat="1" applyFont="1" applyFill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176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176" fontId="23" fillId="0" borderId="0" xfId="0" applyNumberFormat="1" applyFont="1" applyFill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</xf>
    <xf numFmtId="176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176" fontId="24" fillId="0" borderId="12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43" fontId="20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vertical="center"/>
    </xf>
    <xf numFmtId="10" fontId="22" fillId="0" borderId="0" xfId="51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 applyProtection="1">
      <alignment horizontal="center" vertical="center" wrapText="1"/>
    </xf>
    <xf numFmtId="10" fontId="23" fillId="0" borderId="0" xfId="51" applyNumberFormat="1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 applyProtection="1">
      <alignment horizontal="center" vertical="center" wrapText="1"/>
    </xf>
    <xf numFmtId="10" fontId="24" fillId="0" borderId="1" xfId="51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10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百分比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E8" sqref="E8"/>
    </sheetView>
  </sheetViews>
  <sheetFormatPr defaultColWidth="8.1" defaultRowHeight="10.8"/>
  <cols>
    <col min="1" max="1" width="4.3" style="113" customWidth="1"/>
    <col min="2" max="2" width="6.9" style="113" customWidth="1"/>
    <col min="3" max="3" width="8.7" style="113" customWidth="1"/>
    <col min="4" max="4" width="5.4" style="113" customWidth="1"/>
    <col min="5" max="5" width="8.1" style="112"/>
    <col min="6" max="6" width="7.7" style="114" customWidth="1"/>
    <col min="7" max="7" width="8.5" style="114" customWidth="1"/>
    <col min="8" max="9" width="7.7" style="114" customWidth="1"/>
    <col min="10" max="10" width="6.1" style="115" customWidth="1"/>
    <col min="11" max="15" width="6.9" style="113" customWidth="1"/>
    <col min="16" max="16" width="5.3" style="113" customWidth="1"/>
    <col min="17" max="17" width="9" style="113" customWidth="1"/>
    <col min="18" max="16384" width="8.1" style="112"/>
  </cols>
  <sheetData>
    <row r="1" s="112" customFormat="1" ht="43" customHeight="1" spans="1:17">
      <c r="A1" s="116" t="s">
        <v>0</v>
      </c>
      <c r="B1" s="116"/>
      <c r="C1" s="116"/>
      <c r="D1" s="117"/>
      <c r="E1" s="117"/>
      <c r="F1" s="118"/>
      <c r="G1" s="118"/>
      <c r="H1" s="118"/>
      <c r="I1" s="118"/>
      <c r="J1" s="128"/>
      <c r="K1" s="117"/>
      <c r="L1" s="117"/>
      <c r="M1" s="117"/>
      <c r="N1" s="117"/>
      <c r="O1" s="117"/>
      <c r="P1" s="117"/>
      <c r="Q1" s="117"/>
    </row>
    <row r="2" s="112" customFormat="1" ht="36" customHeight="1" spans="1:17">
      <c r="A2" s="119" t="s">
        <v>1</v>
      </c>
      <c r="B2" s="119"/>
      <c r="C2" s="119"/>
      <c r="D2" s="119"/>
      <c r="E2" s="119"/>
      <c r="F2" s="120" t="s">
        <v>2</v>
      </c>
      <c r="G2" s="120"/>
      <c r="H2" s="120"/>
      <c r="I2" s="129"/>
      <c r="J2" s="130"/>
      <c r="K2" s="119"/>
      <c r="L2" s="119"/>
      <c r="M2" s="119"/>
      <c r="N2" s="119"/>
      <c r="O2" s="119"/>
      <c r="P2" s="119"/>
      <c r="Q2" s="119" t="s">
        <v>3</v>
      </c>
    </row>
    <row r="3" s="112" customFormat="1" ht="36" customHeight="1" spans="1:17">
      <c r="A3" s="121" t="s">
        <v>4</v>
      </c>
      <c r="B3" s="121" t="s">
        <v>5</v>
      </c>
      <c r="C3" s="121" t="s">
        <v>6</v>
      </c>
      <c r="D3" s="121" t="s">
        <v>7</v>
      </c>
      <c r="E3" s="121" t="s">
        <v>8</v>
      </c>
      <c r="F3" s="122" t="s">
        <v>9</v>
      </c>
      <c r="G3" s="122"/>
      <c r="H3" s="122"/>
      <c r="I3" s="131" t="s">
        <v>10</v>
      </c>
      <c r="J3" s="132" t="s">
        <v>11</v>
      </c>
      <c r="K3" s="133" t="s">
        <v>12</v>
      </c>
      <c r="L3" s="133"/>
      <c r="M3" s="133"/>
      <c r="N3" s="133"/>
      <c r="O3" s="133"/>
      <c r="P3" s="134"/>
      <c r="Q3" s="121" t="s">
        <v>13</v>
      </c>
    </row>
    <row r="4" s="112" customFormat="1" ht="36" customHeight="1" spans="1:17">
      <c r="A4" s="123"/>
      <c r="B4" s="123"/>
      <c r="C4" s="123"/>
      <c r="D4" s="123"/>
      <c r="E4" s="123"/>
      <c r="F4" s="124" t="s">
        <v>14</v>
      </c>
      <c r="G4" s="124" t="s">
        <v>15</v>
      </c>
      <c r="H4" s="124" t="s">
        <v>16</v>
      </c>
      <c r="I4" s="124"/>
      <c r="J4" s="132"/>
      <c r="K4" s="134" t="s">
        <v>17</v>
      </c>
      <c r="L4" s="135" t="s">
        <v>18</v>
      </c>
      <c r="M4" s="135" t="s">
        <v>19</v>
      </c>
      <c r="N4" s="135" t="s">
        <v>20</v>
      </c>
      <c r="O4" s="135" t="s">
        <v>21</v>
      </c>
      <c r="P4" s="135" t="s">
        <v>22</v>
      </c>
      <c r="Q4" s="123"/>
    </row>
    <row r="5" s="112" customFormat="1" ht="36" customHeight="1" spans="1:17">
      <c r="A5" s="125">
        <v>1</v>
      </c>
      <c r="B5" s="137" t="s">
        <v>23</v>
      </c>
      <c r="C5" s="126" t="s">
        <v>24</v>
      </c>
      <c r="D5" s="126" t="s">
        <v>25</v>
      </c>
      <c r="E5" s="126" t="s">
        <v>24</v>
      </c>
      <c r="F5" s="127">
        <v>6196.71</v>
      </c>
      <c r="G5" s="127">
        <f>H5-F5</f>
        <v>13031.44</v>
      </c>
      <c r="H5" s="127">
        <v>19228.15</v>
      </c>
      <c r="I5" s="127">
        <v>18265.34</v>
      </c>
      <c r="J5" s="136">
        <f>I5/H5</f>
        <v>0.949927060065581</v>
      </c>
      <c r="K5" s="125">
        <v>19</v>
      </c>
      <c r="L5" s="125">
        <v>20</v>
      </c>
      <c r="M5" s="125">
        <v>18</v>
      </c>
      <c r="N5" s="125">
        <v>27</v>
      </c>
      <c r="O5" s="125">
        <v>10</v>
      </c>
      <c r="P5" s="125">
        <f>SUM(K5:O5)</f>
        <v>94</v>
      </c>
      <c r="Q5" s="125"/>
    </row>
    <row r="6" s="112" customFormat="1" ht="36" customHeight="1" spans="1:17">
      <c r="A6" s="125"/>
      <c r="B6" s="125"/>
      <c r="C6" s="126"/>
      <c r="D6" s="125"/>
      <c r="E6" s="126"/>
      <c r="F6" s="127"/>
      <c r="G6" s="127"/>
      <c r="H6" s="127"/>
      <c r="I6" s="127"/>
      <c r="J6" s="136"/>
      <c r="K6" s="125"/>
      <c r="L6" s="125"/>
      <c r="M6" s="125"/>
      <c r="N6" s="125"/>
      <c r="O6" s="125"/>
      <c r="P6" s="125"/>
      <c r="Q6" s="125"/>
    </row>
    <row r="7" s="112" customFormat="1" ht="36" customHeight="1" spans="1:17">
      <c r="A7" s="125"/>
      <c r="B7" s="125"/>
      <c r="C7" s="126"/>
      <c r="D7" s="125"/>
      <c r="E7" s="126"/>
      <c r="F7" s="127"/>
      <c r="G7" s="127"/>
      <c r="H7" s="127"/>
      <c r="I7" s="127"/>
      <c r="J7" s="136"/>
      <c r="K7" s="125"/>
      <c r="L7" s="125"/>
      <c r="M7" s="125"/>
      <c r="N7" s="125"/>
      <c r="O7" s="125"/>
      <c r="P7" s="125"/>
      <c r="Q7" s="125"/>
    </row>
    <row r="8" s="112" customFormat="1" ht="36" customHeight="1" spans="1:17">
      <c r="A8" s="125"/>
      <c r="B8" s="125"/>
      <c r="C8" s="126"/>
      <c r="D8" s="125"/>
      <c r="E8" s="126"/>
      <c r="F8" s="127"/>
      <c r="G8" s="127"/>
      <c r="H8" s="127"/>
      <c r="I8" s="127"/>
      <c r="J8" s="136"/>
      <c r="K8" s="125"/>
      <c r="L8" s="125"/>
      <c r="M8" s="125"/>
      <c r="N8" s="125"/>
      <c r="O8" s="125"/>
      <c r="P8" s="125"/>
      <c r="Q8" s="125"/>
    </row>
    <row r="9" s="112" customFormat="1" ht="36" customHeight="1" spans="1:17">
      <c r="A9" s="125"/>
      <c r="B9" s="125"/>
      <c r="C9" s="126"/>
      <c r="D9" s="125"/>
      <c r="E9" s="126"/>
      <c r="F9" s="127"/>
      <c r="G9" s="127"/>
      <c r="H9" s="127"/>
      <c r="I9" s="127"/>
      <c r="J9" s="136"/>
      <c r="K9" s="125"/>
      <c r="L9" s="125"/>
      <c r="M9" s="125"/>
      <c r="N9" s="125"/>
      <c r="O9" s="125"/>
      <c r="P9" s="125"/>
      <c r="Q9" s="125"/>
    </row>
    <row r="10" s="112" customFormat="1" ht="36" customHeight="1" spans="1:17">
      <c r="A10" s="125"/>
      <c r="B10" s="125"/>
      <c r="C10" s="126"/>
      <c r="D10" s="125"/>
      <c r="E10" s="126"/>
      <c r="F10" s="127"/>
      <c r="G10" s="127"/>
      <c r="H10" s="127"/>
      <c r="I10" s="127"/>
      <c r="J10" s="136"/>
      <c r="K10" s="125"/>
      <c r="L10" s="125"/>
      <c r="M10" s="125"/>
      <c r="N10" s="125"/>
      <c r="O10" s="125"/>
      <c r="P10" s="125"/>
      <c r="Q10" s="125"/>
    </row>
  </sheetData>
  <mergeCells count="13">
    <mergeCell ref="A1:Q1"/>
    <mergeCell ref="A2:C2"/>
    <mergeCell ref="F2:H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5"/>
  </sheetPr>
  <dimension ref="A1:H20"/>
  <sheetViews>
    <sheetView workbookViewId="0">
      <selection activeCell="J4" sqref="J4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0.75" style="1" customWidth="1"/>
    <col min="8" max="8" width="10.625" style="1" customWidth="1"/>
    <col min="9" max="16384" width="9" style="1"/>
  </cols>
  <sheetData>
    <row r="1" ht="54" customHeight="1" spans="1:8">
      <c r="A1" s="22" t="s">
        <v>176</v>
      </c>
      <c r="B1" s="23"/>
      <c r="C1" s="23"/>
      <c r="D1" s="23"/>
      <c r="E1" s="23"/>
      <c r="F1" s="23"/>
      <c r="G1" s="23"/>
      <c r="H1" s="23"/>
    </row>
    <row r="2" ht="21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3.95" customHeight="1" spans="1:8">
      <c r="A3" s="4" t="s">
        <v>7</v>
      </c>
      <c r="B3" s="4"/>
      <c r="C3" s="4" t="s">
        <v>177</v>
      </c>
      <c r="D3" s="4"/>
      <c r="E3" s="4"/>
      <c r="F3" s="4"/>
      <c r="G3" s="4"/>
      <c r="H3" s="4"/>
    </row>
    <row r="4" ht="33.9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3.9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3.9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3.9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51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3.95" customHeight="1" spans="1:8">
      <c r="A9" s="8"/>
      <c r="B9" s="9"/>
      <c r="C9" s="4" t="s">
        <v>105</v>
      </c>
      <c r="D9" s="4">
        <v>22.98</v>
      </c>
      <c r="E9" s="4">
        <v>22.78</v>
      </c>
      <c r="F9" s="47">
        <f>E9/D9</f>
        <v>0.991296779808529</v>
      </c>
      <c r="G9" s="43">
        <f>F9*20</f>
        <v>19.8259355961706</v>
      </c>
      <c r="H9" s="43"/>
    </row>
    <row r="10" ht="33.95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3.95" customHeight="1" spans="1:8">
      <c r="A11" s="19"/>
      <c r="B11" s="19" t="s">
        <v>32</v>
      </c>
      <c r="C11" s="4" t="s">
        <v>107</v>
      </c>
      <c r="D11" s="4" t="s">
        <v>178</v>
      </c>
      <c r="E11" s="4"/>
      <c r="F11" s="4" t="s">
        <v>179</v>
      </c>
      <c r="G11" s="4" t="s">
        <v>179</v>
      </c>
      <c r="H11" s="4">
        <v>19</v>
      </c>
    </row>
    <row r="12" ht="51" customHeight="1" spans="1:8">
      <c r="A12" s="19"/>
      <c r="B12" s="11" t="s">
        <v>111</v>
      </c>
      <c r="C12" s="49" t="s">
        <v>72</v>
      </c>
      <c r="D12" s="4" t="s">
        <v>180</v>
      </c>
      <c r="E12" s="4"/>
      <c r="F12" s="4">
        <v>48</v>
      </c>
      <c r="G12" s="4">
        <v>48</v>
      </c>
      <c r="H12" s="4">
        <v>9</v>
      </c>
    </row>
    <row r="13" ht="33.95" customHeight="1" spans="1:8">
      <c r="A13" s="19"/>
      <c r="B13" s="19"/>
      <c r="C13" s="51" t="s">
        <v>74</v>
      </c>
      <c r="D13" s="13" t="s">
        <v>181</v>
      </c>
      <c r="E13" s="14"/>
      <c r="F13" s="10">
        <v>1</v>
      </c>
      <c r="G13" s="10">
        <v>1</v>
      </c>
      <c r="H13" s="4">
        <v>10</v>
      </c>
    </row>
    <row r="14" ht="51" customHeight="1" spans="1:8">
      <c r="A14" s="19"/>
      <c r="B14" s="11" t="s">
        <v>20</v>
      </c>
      <c r="C14" s="4" t="s">
        <v>77</v>
      </c>
      <c r="D14" s="4" t="s">
        <v>182</v>
      </c>
      <c r="E14" s="4"/>
      <c r="F14" s="4" t="s">
        <v>158</v>
      </c>
      <c r="G14" s="4" t="s">
        <v>158</v>
      </c>
      <c r="H14" s="4">
        <v>29</v>
      </c>
    </row>
    <row r="15" ht="63.75" customHeight="1" spans="1:8">
      <c r="A15" s="19"/>
      <c r="B15" s="4" t="s">
        <v>21</v>
      </c>
      <c r="C15" s="4" t="s">
        <v>121</v>
      </c>
      <c r="D15" s="4" t="s">
        <v>145</v>
      </c>
      <c r="E15" s="4"/>
      <c r="F15" s="4" t="s">
        <v>123</v>
      </c>
      <c r="G15" s="10">
        <v>0.95</v>
      </c>
      <c r="H15" s="4">
        <v>10</v>
      </c>
    </row>
    <row r="16" ht="37.5" customHeight="1" spans="1:8">
      <c r="A16" s="4" t="s">
        <v>84</v>
      </c>
      <c r="B16" s="43">
        <f>G9+H11+H12+H13+H14+H15</f>
        <v>96.8259355961706</v>
      </c>
      <c r="C16" s="43"/>
      <c r="D16" s="43"/>
      <c r="E16" s="43"/>
      <c r="F16" s="43"/>
      <c r="G16" s="43"/>
      <c r="H16" s="43"/>
    </row>
    <row r="17" ht="176.25" customHeight="1" spans="1:8">
      <c r="A17" s="4" t="s">
        <v>124</v>
      </c>
      <c r="B17" s="4"/>
      <c r="C17" s="5" t="s">
        <v>125</v>
      </c>
      <c r="D17" s="5"/>
      <c r="E17" s="5"/>
      <c r="F17" s="5"/>
      <c r="G17" s="5"/>
      <c r="H17" s="5"/>
    </row>
    <row r="18" ht="198" customHeight="1" spans="1:8">
      <c r="A18" s="4" t="s">
        <v>126</v>
      </c>
      <c r="B18" s="4"/>
      <c r="C18" s="5" t="s">
        <v>127</v>
      </c>
      <c r="D18" s="5"/>
      <c r="E18" s="5"/>
      <c r="F18" s="5"/>
      <c r="G18" s="5"/>
      <c r="H18" s="5"/>
    </row>
    <row r="19" ht="145.5" customHeight="1" spans="1:8">
      <c r="A19" s="4" t="s">
        <v>89</v>
      </c>
      <c r="B19" s="4"/>
      <c r="C19" s="4" t="s">
        <v>128</v>
      </c>
      <c r="D19" s="4"/>
      <c r="E19" s="4"/>
      <c r="F19" s="4"/>
      <c r="G19" s="4"/>
      <c r="H19" s="4"/>
    </row>
    <row r="20" ht="134.1" customHeight="1" spans="1:8">
      <c r="A20" s="16" t="s">
        <v>129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339966"/>
    <pageSetUpPr fitToPage="1"/>
  </sheetPr>
  <dimension ref="A1:H21"/>
  <sheetViews>
    <sheetView topLeftCell="A7" workbookViewId="0">
      <selection activeCell="C18" sqref="C18:H18"/>
    </sheetView>
  </sheetViews>
  <sheetFormatPr defaultColWidth="12" defaultRowHeight="14.4" outlineLevelCol="7"/>
  <cols>
    <col min="1" max="16384" width="12" style="1"/>
  </cols>
  <sheetData>
    <row r="1" ht="69.75" customHeight="1" spans="1:8">
      <c r="A1" s="22" t="s">
        <v>183</v>
      </c>
      <c r="B1" s="23"/>
      <c r="C1" s="23"/>
      <c r="D1" s="23"/>
      <c r="E1" s="23"/>
      <c r="F1" s="23"/>
      <c r="G1" s="23"/>
      <c r="H1" s="23"/>
    </row>
    <row r="2" ht="39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46.5" customHeight="1" spans="1:8">
      <c r="A3" s="4" t="s">
        <v>7</v>
      </c>
      <c r="B3" s="4"/>
      <c r="C3" s="4" t="s">
        <v>184</v>
      </c>
      <c r="D3" s="4"/>
      <c r="E3" s="4"/>
      <c r="F3" s="4"/>
      <c r="G3" s="4"/>
      <c r="H3" s="4"/>
    </row>
    <row r="4" ht="46.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46.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46.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46.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46.5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46.5" customHeight="1" spans="1:8">
      <c r="A9" s="8"/>
      <c r="B9" s="9"/>
      <c r="C9" s="4" t="s">
        <v>105</v>
      </c>
      <c r="D9" s="4">
        <v>6</v>
      </c>
      <c r="E9" s="4">
        <v>5.5</v>
      </c>
      <c r="F9" s="47">
        <f>E9/D9</f>
        <v>0.916666666666667</v>
      </c>
      <c r="G9" s="48">
        <f>F9*20</f>
        <v>18.3333333333333</v>
      </c>
      <c r="H9" s="48"/>
    </row>
    <row r="10" ht="39.75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9.75" customHeight="1" spans="1:8">
      <c r="A11" s="19"/>
      <c r="B11" s="19" t="s">
        <v>32</v>
      </c>
      <c r="C11" s="4" t="s">
        <v>107</v>
      </c>
      <c r="D11" s="4" t="s">
        <v>108</v>
      </c>
      <c r="E11" s="4"/>
      <c r="F11" s="4" t="s">
        <v>109</v>
      </c>
      <c r="G11" s="4" t="s">
        <v>109</v>
      </c>
      <c r="H11" s="4">
        <v>18</v>
      </c>
    </row>
    <row r="12" ht="39.75" customHeight="1" spans="1:8">
      <c r="A12" s="19"/>
      <c r="B12" s="11" t="s">
        <v>111</v>
      </c>
      <c r="C12" s="49" t="s">
        <v>72</v>
      </c>
      <c r="D12" s="4" t="s">
        <v>185</v>
      </c>
      <c r="E12" s="4"/>
      <c r="F12" s="4">
        <v>2</v>
      </c>
      <c r="G12" s="4">
        <v>2</v>
      </c>
      <c r="H12" s="4">
        <v>10</v>
      </c>
    </row>
    <row r="13" ht="39.75" customHeight="1" spans="1:8">
      <c r="A13" s="19"/>
      <c r="B13" s="19"/>
      <c r="C13" s="11" t="s">
        <v>113</v>
      </c>
      <c r="D13" s="13" t="s">
        <v>115</v>
      </c>
      <c r="E13" s="14"/>
      <c r="F13" s="50" t="s">
        <v>115</v>
      </c>
      <c r="G13" s="4" t="s">
        <v>115</v>
      </c>
      <c r="H13" s="4">
        <v>10</v>
      </c>
    </row>
    <row r="14" ht="45" customHeight="1" spans="1:8">
      <c r="A14" s="19"/>
      <c r="B14" s="11" t="s">
        <v>20</v>
      </c>
      <c r="C14" s="4" t="s">
        <v>77</v>
      </c>
      <c r="D14" s="4" t="s">
        <v>116</v>
      </c>
      <c r="E14" s="4"/>
      <c r="F14" s="4" t="s">
        <v>117</v>
      </c>
      <c r="G14" s="4" t="s">
        <v>117</v>
      </c>
      <c r="H14" s="4">
        <v>15</v>
      </c>
    </row>
    <row r="15" ht="52.5" customHeight="1" spans="1:8">
      <c r="A15" s="19"/>
      <c r="B15" s="46"/>
      <c r="C15" s="4" t="s">
        <v>118</v>
      </c>
      <c r="D15" s="4" t="s">
        <v>119</v>
      </c>
      <c r="E15" s="4"/>
      <c r="F15" s="4" t="s">
        <v>120</v>
      </c>
      <c r="G15" s="4" t="s">
        <v>120</v>
      </c>
      <c r="H15" s="4">
        <v>15</v>
      </c>
    </row>
    <row r="16" ht="43.5" customHeight="1" spans="1:8">
      <c r="A16" s="19"/>
      <c r="B16" s="4" t="s">
        <v>21</v>
      </c>
      <c r="C16" s="4" t="s">
        <v>121</v>
      </c>
      <c r="D16" s="4" t="s">
        <v>122</v>
      </c>
      <c r="E16" s="4"/>
      <c r="F16" s="4" t="s">
        <v>123</v>
      </c>
      <c r="G16" s="10">
        <v>0.95</v>
      </c>
      <c r="H16" s="4">
        <v>10</v>
      </c>
    </row>
    <row r="17" ht="53.25" customHeight="1" spans="1:8">
      <c r="A17" s="4" t="s">
        <v>84</v>
      </c>
      <c r="B17" s="48">
        <f>G9+H11+H12+H13+H14+H15+H16</f>
        <v>96.3333333333333</v>
      </c>
      <c r="C17" s="4"/>
      <c r="D17" s="4"/>
      <c r="E17" s="4"/>
      <c r="F17" s="4"/>
      <c r="G17" s="4"/>
      <c r="H17" s="4"/>
    </row>
    <row r="18" ht="167.25" customHeight="1" spans="1:8">
      <c r="A18" s="4" t="s">
        <v>124</v>
      </c>
      <c r="B18" s="4"/>
      <c r="C18" s="5" t="s">
        <v>125</v>
      </c>
      <c r="D18" s="5"/>
      <c r="E18" s="5"/>
      <c r="F18" s="5"/>
      <c r="G18" s="5"/>
      <c r="H18" s="5"/>
    </row>
    <row r="19" ht="159.75" customHeight="1" spans="1:8">
      <c r="A19" s="4" t="s">
        <v>126</v>
      </c>
      <c r="B19" s="4"/>
      <c r="C19" s="5" t="s">
        <v>127</v>
      </c>
      <c r="D19" s="5"/>
      <c r="E19" s="5"/>
      <c r="F19" s="5"/>
      <c r="G19" s="5"/>
      <c r="H19" s="5"/>
    </row>
    <row r="20" ht="265.5" customHeight="1" spans="1:8">
      <c r="A20" s="4" t="s">
        <v>89</v>
      </c>
      <c r="B20" s="4"/>
      <c r="C20" s="4" t="s">
        <v>128</v>
      </c>
      <c r="D20" s="4"/>
      <c r="E20" s="4"/>
      <c r="F20" s="4"/>
      <c r="G20" s="4"/>
      <c r="H20" s="4"/>
    </row>
    <row r="21" ht="171.75" customHeight="1" spans="1:8">
      <c r="A21" s="16" t="s">
        <v>129</v>
      </c>
      <c r="B21" s="17"/>
      <c r="C21" s="17"/>
      <c r="D21" s="17"/>
      <c r="E21" s="17"/>
      <c r="F21" s="17"/>
      <c r="G21" s="17"/>
      <c r="H21" s="17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rintOptions horizontalCentered="1"/>
  <pageMargins left="0.748031496062992" right="0.748031496062992" top="0.984251968503937" bottom="0.984251968503937" header="0.511811023622047" footer="0.511811023622047"/>
  <pageSetup paperSize="9" scale="84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H25"/>
  <sheetViews>
    <sheetView workbookViewId="0">
      <selection activeCell="C7" sqref="C7:H7"/>
    </sheetView>
  </sheetViews>
  <sheetFormatPr defaultColWidth="9" defaultRowHeight="14.4" outlineLevelCol="7"/>
  <cols>
    <col min="1" max="8" width="10.125" style="1" customWidth="1"/>
    <col min="9" max="16384" width="9" style="1"/>
  </cols>
  <sheetData>
    <row r="1" ht="51.75" customHeight="1" spans="1:8">
      <c r="A1" s="22" t="s">
        <v>186</v>
      </c>
      <c r="B1" s="23"/>
      <c r="C1" s="23"/>
      <c r="D1" s="23"/>
      <c r="E1" s="23"/>
      <c r="F1" s="23"/>
      <c r="G1" s="23"/>
      <c r="H1" s="23"/>
    </row>
    <row r="2" ht="21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7</v>
      </c>
      <c r="B3" s="4"/>
      <c r="C3" s="4" t="s">
        <v>187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0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0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0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0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0" customHeight="1" spans="1:8">
      <c r="A9" s="8"/>
      <c r="B9" s="9"/>
      <c r="C9" s="4" t="s">
        <v>105</v>
      </c>
      <c r="D9" s="4">
        <v>5</v>
      </c>
      <c r="E9" s="4">
        <v>0</v>
      </c>
      <c r="F9" s="45">
        <f>E9/D9</f>
        <v>0</v>
      </c>
      <c r="G9" s="4">
        <f>F9*20</f>
        <v>0</v>
      </c>
      <c r="H9" s="4"/>
    </row>
    <row r="10" ht="30" customHeight="1" spans="1:8">
      <c r="A10" s="11" t="s">
        <v>188</v>
      </c>
      <c r="B10" s="4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0" customHeight="1" spans="1:8">
      <c r="A11" s="12"/>
      <c r="B11" s="11" t="s">
        <v>18</v>
      </c>
      <c r="C11" s="4" t="s">
        <v>107</v>
      </c>
      <c r="D11" s="4" t="s">
        <v>189</v>
      </c>
      <c r="E11" s="4"/>
      <c r="F11" s="4">
        <v>5</v>
      </c>
      <c r="G11" s="4">
        <v>0</v>
      </c>
      <c r="H11" s="4">
        <v>0</v>
      </c>
    </row>
    <row r="12" ht="30" customHeight="1" spans="1:8">
      <c r="A12" s="12"/>
      <c r="B12" s="19"/>
      <c r="C12" s="11" t="s">
        <v>190</v>
      </c>
      <c r="D12" s="4" t="s">
        <v>191</v>
      </c>
      <c r="E12" s="4"/>
      <c r="F12" s="4" t="s">
        <v>192</v>
      </c>
      <c r="G12" s="4" t="s">
        <v>193</v>
      </c>
      <c r="H12" s="4">
        <v>7</v>
      </c>
    </row>
    <row r="13" ht="30" customHeight="1" spans="1:8">
      <c r="A13" s="12"/>
      <c r="B13" s="46"/>
      <c r="C13" s="46"/>
      <c r="D13" s="13" t="s">
        <v>194</v>
      </c>
      <c r="E13" s="14"/>
      <c r="F13" s="4" t="s">
        <v>192</v>
      </c>
      <c r="G13" s="4" t="s">
        <v>193</v>
      </c>
      <c r="H13" s="4">
        <v>6</v>
      </c>
    </row>
    <row r="14" ht="30" customHeight="1" spans="1:8">
      <c r="A14" s="12"/>
      <c r="B14" s="4" t="s">
        <v>19</v>
      </c>
      <c r="C14" s="4" t="s">
        <v>72</v>
      </c>
      <c r="D14" s="4" t="s">
        <v>195</v>
      </c>
      <c r="E14" s="4"/>
      <c r="F14" s="4">
        <v>1</v>
      </c>
      <c r="G14" s="4">
        <v>1</v>
      </c>
      <c r="H14" s="4">
        <v>7</v>
      </c>
    </row>
    <row r="15" ht="30" customHeight="1" spans="1:8">
      <c r="A15" s="12"/>
      <c r="B15" s="4"/>
      <c r="C15" s="4" t="s">
        <v>74</v>
      </c>
      <c r="D15" s="4" t="s">
        <v>196</v>
      </c>
      <c r="E15" s="4"/>
      <c r="F15" s="4">
        <v>0</v>
      </c>
      <c r="G15" s="4">
        <v>0</v>
      </c>
      <c r="H15" s="4">
        <v>7</v>
      </c>
    </row>
    <row r="16" ht="30" customHeight="1" spans="1:8">
      <c r="A16" s="12"/>
      <c r="B16" s="4"/>
      <c r="C16" s="4" t="s">
        <v>113</v>
      </c>
      <c r="D16" s="4" t="s">
        <v>197</v>
      </c>
      <c r="E16" s="4"/>
      <c r="F16" s="4" t="s">
        <v>198</v>
      </c>
      <c r="G16" s="4" t="s">
        <v>198</v>
      </c>
      <c r="H16" s="4">
        <v>6</v>
      </c>
    </row>
    <row r="17" ht="30" customHeight="1" spans="1:8">
      <c r="A17" s="12"/>
      <c r="B17" s="4" t="s">
        <v>20</v>
      </c>
      <c r="C17" s="4" t="s">
        <v>199</v>
      </c>
      <c r="D17" s="4" t="s">
        <v>200</v>
      </c>
      <c r="E17" s="4"/>
      <c r="F17" s="4">
        <v>0</v>
      </c>
      <c r="G17" s="4">
        <v>0</v>
      </c>
      <c r="H17" s="4">
        <v>10</v>
      </c>
    </row>
    <row r="18" ht="30" customHeight="1" spans="1:8">
      <c r="A18" s="12"/>
      <c r="B18" s="4"/>
      <c r="C18" s="4" t="s">
        <v>77</v>
      </c>
      <c r="D18" s="4" t="s">
        <v>201</v>
      </c>
      <c r="E18" s="4"/>
      <c r="F18" s="10">
        <v>0.85</v>
      </c>
      <c r="G18" s="10">
        <v>0.85</v>
      </c>
      <c r="H18" s="4">
        <v>10</v>
      </c>
    </row>
    <row r="19" ht="30" customHeight="1" spans="1:8">
      <c r="A19" s="12"/>
      <c r="B19" s="4"/>
      <c r="C19" s="4" t="s">
        <v>202</v>
      </c>
      <c r="D19" s="4" t="s">
        <v>203</v>
      </c>
      <c r="E19" s="4"/>
      <c r="F19" s="4" t="s">
        <v>204</v>
      </c>
      <c r="G19" s="4" t="s">
        <v>204</v>
      </c>
      <c r="H19" s="4">
        <v>10</v>
      </c>
    </row>
    <row r="20" ht="42.75" customHeight="1" spans="1:8">
      <c r="A20" s="12"/>
      <c r="B20" s="4" t="s">
        <v>21</v>
      </c>
      <c r="C20" s="15" t="s">
        <v>205</v>
      </c>
      <c r="D20" s="4" t="s">
        <v>206</v>
      </c>
      <c r="E20" s="4"/>
      <c r="F20" s="4" t="s">
        <v>207</v>
      </c>
      <c r="G20" s="4" t="s">
        <v>207</v>
      </c>
      <c r="H20" s="4">
        <v>10</v>
      </c>
    </row>
    <row r="21" ht="30" customHeight="1" spans="1:8">
      <c r="A21" s="4" t="s">
        <v>84</v>
      </c>
      <c r="B21" s="4">
        <f>G9+H11+H12+H13+H14+H15+H16+H17+H18+H19+H20</f>
        <v>73</v>
      </c>
      <c r="C21" s="4"/>
      <c r="D21" s="4"/>
      <c r="E21" s="4"/>
      <c r="F21" s="4"/>
      <c r="G21" s="4"/>
      <c r="H21" s="4"/>
    </row>
    <row r="22" ht="180" customHeight="1" spans="1:8">
      <c r="A22" s="4" t="s">
        <v>124</v>
      </c>
      <c r="B22" s="4"/>
      <c r="C22" s="5" t="s">
        <v>36</v>
      </c>
      <c r="D22" s="5"/>
      <c r="E22" s="5"/>
      <c r="F22" s="5"/>
      <c r="G22" s="5"/>
      <c r="H22" s="5"/>
    </row>
    <row r="23" ht="180" customHeight="1" spans="1:8">
      <c r="A23" s="4" t="s">
        <v>126</v>
      </c>
      <c r="B23" s="4"/>
      <c r="C23" s="5" t="s">
        <v>127</v>
      </c>
      <c r="D23" s="5"/>
      <c r="E23" s="5"/>
      <c r="F23" s="5"/>
      <c r="G23" s="5"/>
      <c r="H23" s="5"/>
    </row>
    <row r="24" ht="180" customHeight="1" spans="1:8">
      <c r="A24" s="4" t="s">
        <v>89</v>
      </c>
      <c r="B24" s="4"/>
      <c r="C24" s="4" t="s">
        <v>208</v>
      </c>
      <c r="D24" s="4"/>
      <c r="E24" s="4"/>
      <c r="F24" s="4"/>
      <c r="G24" s="4"/>
      <c r="H24" s="4"/>
    </row>
    <row r="25" ht="134.1" customHeight="1" spans="1:8">
      <c r="A25" s="16" t="s">
        <v>129</v>
      </c>
      <c r="B25" s="17"/>
      <c r="C25" s="17"/>
      <c r="D25" s="17"/>
      <c r="E25" s="17"/>
      <c r="F25" s="17"/>
      <c r="G25" s="17"/>
      <c r="H25" s="17"/>
    </row>
  </sheetData>
  <mergeCells count="40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B24"/>
    <mergeCell ref="C24:H24"/>
    <mergeCell ref="A25:H25"/>
    <mergeCell ref="A10:A20"/>
    <mergeCell ref="B11:B13"/>
    <mergeCell ref="B14:B16"/>
    <mergeCell ref="B17:B19"/>
    <mergeCell ref="C12:C13"/>
    <mergeCell ref="A8:B9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theme="5"/>
    <pageSetUpPr fitToPage="1"/>
  </sheetPr>
  <dimension ref="A1:J20"/>
  <sheetViews>
    <sheetView workbookViewId="0">
      <selection activeCell="J12" sqref="J12"/>
    </sheetView>
  </sheetViews>
  <sheetFormatPr defaultColWidth="11.25" defaultRowHeight="14.4"/>
  <cols>
    <col min="1" max="16384" width="11.25" style="1"/>
  </cols>
  <sheetData>
    <row r="1" ht="66.75" customHeight="1" spans="1:8">
      <c r="A1" s="22" t="s">
        <v>209</v>
      </c>
      <c r="B1" s="23"/>
      <c r="C1" s="23"/>
      <c r="D1" s="23"/>
      <c r="E1" s="23"/>
      <c r="F1" s="23"/>
      <c r="G1" s="23"/>
      <c r="H1" s="23"/>
    </row>
    <row r="2" ht="25.5" customHeight="1" spans="1:8">
      <c r="A2" s="26" t="s">
        <v>210</v>
      </c>
      <c r="B2" s="26"/>
      <c r="C2" s="26"/>
      <c r="D2" s="26"/>
      <c r="E2" s="26"/>
      <c r="F2" s="26"/>
      <c r="G2" s="26"/>
      <c r="H2" s="26"/>
    </row>
    <row r="3" ht="36.75" customHeight="1" spans="1:8">
      <c r="A3" s="4" t="s">
        <v>7</v>
      </c>
      <c r="B3" s="4"/>
      <c r="C3" s="4" t="s">
        <v>44</v>
      </c>
      <c r="D3" s="4"/>
      <c r="E3" s="4"/>
      <c r="F3" s="4"/>
      <c r="G3" s="4"/>
      <c r="H3" s="4"/>
    </row>
    <row r="4" ht="36.75" customHeight="1" spans="1:8">
      <c r="A4" s="4" t="s">
        <v>93</v>
      </c>
      <c r="B4" s="4"/>
      <c r="C4" s="20" t="s">
        <v>94</v>
      </c>
      <c r="D4" s="20"/>
      <c r="E4" s="20"/>
      <c r="F4" s="4" t="s">
        <v>95</v>
      </c>
      <c r="G4" s="4"/>
      <c r="H4" s="4" t="s">
        <v>24</v>
      </c>
    </row>
    <row r="5" ht="36.75" customHeight="1" spans="1:8">
      <c r="A5" s="4" t="s">
        <v>97</v>
      </c>
      <c r="B5" s="4"/>
      <c r="C5" s="20" t="s">
        <v>98</v>
      </c>
      <c r="D5" s="20"/>
      <c r="E5" s="20"/>
      <c r="F5" s="20"/>
      <c r="G5" s="20"/>
      <c r="H5" s="20"/>
    </row>
    <row r="6" ht="36.7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6.75" customHeight="1" spans="1:10">
      <c r="A7" s="4" t="s">
        <v>101</v>
      </c>
      <c r="B7" s="4"/>
      <c r="C7" s="5" t="s">
        <v>102</v>
      </c>
      <c r="D7" s="5"/>
      <c r="E7" s="5"/>
      <c r="F7" s="5"/>
      <c r="G7" s="5"/>
      <c r="H7" s="5"/>
      <c r="J7" s="44"/>
    </row>
    <row r="8" ht="36.75" customHeight="1" spans="1:8">
      <c r="A8" s="27" t="s">
        <v>103</v>
      </c>
      <c r="B8" s="28"/>
      <c r="C8" s="24"/>
      <c r="D8" s="24" t="s">
        <v>55</v>
      </c>
      <c r="E8" s="24" t="s">
        <v>56</v>
      </c>
      <c r="F8" s="24" t="s">
        <v>57</v>
      </c>
      <c r="G8" s="27" t="s">
        <v>104</v>
      </c>
      <c r="H8" s="28"/>
    </row>
    <row r="9" ht="36.75" customHeight="1" spans="1:8">
      <c r="A9" s="29"/>
      <c r="B9" s="30"/>
      <c r="C9" s="24" t="s">
        <v>105</v>
      </c>
      <c r="D9" s="24">
        <v>29</v>
      </c>
      <c r="E9" s="24">
        <v>9.34</v>
      </c>
      <c r="F9" s="31">
        <f>E9/D9</f>
        <v>0.322068965517241</v>
      </c>
      <c r="G9" s="32">
        <f>F9*20</f>
        <v>6.44137931034483</v>
      </c>
      <c r="H9" s="32"/>
    </row>
    <row r="10" ht="55.5" customHeight="1" spans="1:8">
      <c r="A10" s="33" t="s">
        <v>106</v>
      </c>
      <c r="B10" s="34" t="s">
        <v>64</v>
      </c>
      <c r="C10" s="24" t="s">
        <v>65</v>
      </c>
      <c r="D10" s="24" t="s">
        <v>66</v>
      </c>
      <c r="E10" s="24"/>
      <c r="F10" s="24" t="s">
        <v>67</v>
      </c>
      <c r="G10" s="24" t="s">
        <v>68</v>
      </c>
      <c r="H10" s="24" t="s">
        <v>58</v>
      </c>
    </row>
    <row r="11" ht="55.5" customHeight="1" spans="1:8">
      <c r="A11" s="33"/>
      <c r="B11" s="35" t="s">
        <v>32</v>
      </c>
      <c r="C11" s="36" t="s">
        <v>107</v>
      </c>
      <c r="D11" s="24" t="s">
        <v>211</v>
      </c>
      <c r="E11" s="24"/>
      <c r="F11" s="37" t="s">
        <v>212</v>
      </c>
      <c r="G11" s="37" t="s">
        <v>212</v>
      </c>
      <c r="H11" s="24">
        <v>18</v>
      </c>
    </row>
    <row r="12" ht="55.5" customHeight="1" spans="1:8">
      <c r="A12" s="33"/>
      <c r="B12" s="38" t="s">
        <v>111</v>
      </c>
      <c r="C12" s="39" t="s">
        <v>72</v>
      </c>
      <c r="D12" s="24" t="s">
        <v>44</v>
      </c>
      <c r="E12" s="24"/>
      <c r="F12" s="24">
        <v>29</v>
      </c>
      <c r="G12" s="24">
        <v>9.34</v>
      </c>
      <c r="H12" s="24">
        <v>8</v>
      </c>
    </row>
    <row r="13" ht="55.5" customHeight="1" spans="1:8">
      <c r="A13" s="33"/>
      <c r="B13" s="33"/>
      <c r="C13" s="40" t="s">
        <v>74</v>
      </c>
      <c r="D13" s="41" t="s">
        <v>181</v>
      </c>
      <c r="E13" s="42"/>
      <c r="F13" s="25">
        <v>1</v>
      </c>
      <c r="G13" s="25">
        <v>1</v>
      </c>
      <c r="H13" s="24">
        <v>8</v>
      </c>
    </row>
    <row r="14" ht="55.5" customHeight="1" spans="1:8">
      <c r="A14" s="33"/>
      <c r="B14" s="38" t="s">
        <v>20</v>
      </c>
      <c r="C14" s="24" t="s">
        <v>77</v>
      </c>
      <c r="D14" s="24" t="s">
        <v>213</v>
      </c>
      <c r="E14" s="24"/>
      <c r="F14" s="24" t="s">
        <v>158</v>
      </c>
      <c r="G14" s="24" t="s">
        <v>158</v>
      </c>
      <c r="H14" s="24">
        <v>29</v>
      </c>
    </row>
    <row r="15" ht="55.5" customHeight="1" spans="1:8">
      <c r="A15" s="33"/>
      <c r="B15" s="24" t="s">
        <v>21</v>
      </c>
      <c r="C15" s="24" t="s">
        <v>121</v>
      </c>
      <c r="D15" s="24" t="s">
        <v>145</v>
      </c>
      <c r="E15" s="24"/>
      <c r="F15" s="24" t="s">
        <v>123</v>
      </c>
      <c r="G15" s="25">
        <v>0.95</v>
      </c>
      <c r="H15" s="24">
        <v>9</v>
      </c>
    </row>
    <row r="16" ht="64.5" customHeight="1" spans="1:8">
      <c r="A16" s="4" t="s">
        <v>84</v>
      </c>
      <c r="B16" s="43">
        <f>G9+H11+H12+H13+H14+H15</f>
        <v>78.4413793103448</v>
      </c>
      <c r="C16" s="43"/>
      <c r="D16" s="43"/>
      <c r="E16" s="43"/>
      <c r="F16" s="43"/>
      <c r="G16" s="43"/>
      <c r="H16" s="43"/>
    </row>
    <row r="17" ht="185.25" customHeight="1" spans="1:8">
      <c r="A17" s="4" t="s">
        <v>124</v>
      </c>
      <c r="B17" s="4"/>
      <c r="C17" s="5" t="s">
        <v>36</v>
      </c>
      <c r="D17" s="5"/>
      <c r="E17" s="5"/>
      <c r="F17" s="5"/>
      <c r="G17" s="5"/>
      <c r="H17" s="5"/>
    </row>
    <row r="18" ht="185.25" customHeight="1" spans="1:8">
      <c r="A18" s="4" t="s">
        <v>126</v>
      </c>
      <c r="B18" s="4"/>
      <c r="C18" s="5" t="s">
        <v>127</v>
      </c>
      <c r="D18" s="5"/>
      <c r="E18" s="5"/>
      <c r="F18" s="5"/>
      <c r="G18" s="5"/>
      <c r="H18" s="5"/>
    </row>
    <row r="19" ht="185.25" customHeight="1" spans="1:8">
      <c r="A19" s="4" t="s">
        <v>89</v>
      </c>
      <c r="B19" s="4"/>
      <c r="C19" s="4" t="s">
        <v>128</v>
      </c>
      <c r="D19" s="4"/>
      <c r="E19" s="4"/>
      <c r="F19" s="4"/>
      <c r="G19" s="4"/>
      <c r="H19" s="4"/>
    </row>
    <row r="20" ht="162" customHeight="1" spans="1:8">
      <c r="A20" s="16" t="s">
        <v>129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8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H21"/>
  <sheetViews>
    <sheetView topLeftCell="A10" workbookViewId="0">
      <selection activeCell="L14" sqref="L14"/>
    </sheetView>
  </sheetViews>
  <sheetFormatPr defaultColWidth="9" defaultRowHeight="14.4" outlineLevelCol="7"/>
  <cols>
    <col min="1" max="2" width="9" style="1"/>
    <col min="3" max="3" width="9" style="21"/>
    <col min="4" max="4" width="9.75" style="1" customWidth="1"/>
    <col min="5" max="5" width="8.875" style="1" customWidth="1"/>
    <col min="6" max="6" width="11.375" style="1" customWidth="1"/>
    <col min="7" max="7" width="11" style="1" customWidth="1"/>
    <col min="8" max="8" width="12.625" style="1" customWidth="1"/>
    <col min="9" max="16384" width="9" style="1"/>
  </cols>
  <sheetData>
    <row r="1" ht="63" customHeight="1" spans="1:8">
      <c r="A1" s="22" t="s">
        <v>214</v>
      </c>
      <c r="B1" s="23"/>
      <c r="C1" s="23"/>
      <c r="D1" s="23"/>
      <c r="E1" s="23"/>
      <c r="F1" s="23"/>
      <c r="G1" s="23"/>
      <c r="H1" s="23"/>
    </row>
    <row r="2" ht="35.25" customHeight="1" spans="1:8">
      <c r="A2" s="3" t="s">
        <v>215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7</v>
      </c>
      <c r="B3" s="4"/>
      <c r="C3" s="4" t="s">
        <v>216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0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0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0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0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0" customHeight="1" spans="1:8">
      <c r="A9" s="8"/>
      <c r="B9" s="9"/>
      <c r="C9" s="4" t="s">
        <v>105</v>
      </c>
      <c r="D9" s="4">
        <v>18.76</v>
      </c>
      <c r="E9" s="4">
        <v>0</v>
      </c>
      <c r="F9" s="4">
        <f>E9/D9</f>
        <v>0</v>
      </c>
      <c r="G9" s="4">
        <f>F9*20</f>
        <v>0</v>
      </c>
      <c r="H9" s="4"/>
    </row>
    <row r="10" ht="30" customHeight="1" spans="1:8">
      <c r="A10" s="11" t="s">
        <v>188</v>
      </c>
      <c r="B10" s="4" t="s">
        <v>64</v>
      </c>
      <c r="C10" s="4" t="s">
        <v>65</v>
      </c>
      <c r="D10" s="24" t="s">
        <v>66</v>
      </c>
      <c r="E10" s="24"/>
      <c r="F10" s="24" t="s">
        <v>67</v>
      </c>
      <c r="G10" s="24" t="s">
        <v>68</v>
      </c>
      <c r="H10" s="24" t="s">
        <v>58</v>
      </c>
    </row>
    <row r="11" ht="40.5" customHeight="1" spans="1:8">
      <c r="A11" s="12"/>
      <c r="B11" s="11" t="s">
        <v>18</v>
      </c>
      <c r="C11" s="4" t="s">
        <v>217</v>
      </c>
      <c r="D11" s="24" t="s">
        <v>218</v>
      </c>
      <c r="E11" s="24"/>
      <c r="F11" s="24" t="s">
        <v>158</v>
      </c>
      <c r="G11" s="24" t="s">
        <v>158</v>
      </c>
      <c r="H11" s="24">
        <v>18</v>
      </c>
    </row>
    <row r="12" ht="40.5" customHeight="1" spans="1:8">
      <c r="A12" s="12"/>
      <c r="B12" s="4" t="s">
        <v>19</v>
      </c>
      <c r="C12" s="4" t="s">
        <v>72</v>
      </c>
      <c r="D12" s="24" t="s">
        <v>219</v>
      </c>
      <c r="E12" s="24"/>
      <c r="F12" s="24">
        <v>283</v>
      </c>
      <c r="G12" s="24">
        <v>283</v>
      </c>
      <c r="H12" s="24">
        <v>6</v>
      </c>
    </row>
    <row r="13" ht="36" customHeight="1" spans="1:8">
      <c r="A13" s="12"/>
      <c r="B13" s="4"/>
      <c r="C13" s="4" t="s">
        <v>74</v>
      </c>
      <c r="D13" s="24" t="s">
        <v>220</v>
      </c>
      <c r="E13" s="24"/>
      <c r="F13" s="25">
        <v>1</v>
      </c>
      <c r="G13" s="25">
        <v>1</v>
      </c>
      <c r="H13" s="24">
        <v>6</v>
      </c>
    </row>
    <row r="14" ht="40.5" customHeight="1" spans="1:8">
      <c r="A14" s="12"/>
      <c r="B14" s="4"/>
      <c r="C14" s="4" t="s">
        <v>113</v>
      </c>
      <c r="D14" s="24" t="s">
        <v>221</v>
      </c>
      <c r="E14" s="24"/>
      <c r="F14" s="25">
        <v>1</v>
      </c>
      <c r="G14" s="25">
        <v>1</v>
      </c>
      <c r="H14" s="24">
        <v>6</v>
      </c>
    </row>
    <row r="15" ht="53.25" customHeight="1" spans="1:8">
      <c r="A15" s="12"/>
      <c r="B15" s="20" t="s">
        <v>20</v>
      </c>
      <c r="C15" s="4" t="s">
        <v>77</v>
      </c>
      <c r="D15" s="24" t="s">
        <v>222</v>
      </c>
      <c r="E15" s="24"/>
      <c r="F15" s="24" t="s">
        <v>158</v>
      </c>
      <c r="G15" s="24" t="s">
        <v>158</v>
      </c>
      <c r="H15" s="24">
        <v>28</v>
      </c>
    </row>
    <row r="16" ht="57.75" customHeight="1" spans="1:8">
      <c r="A16" s="12"/>
      <c r="B16" s="4" t="s">
        <v>21</v>
      </c>
      <c r="C16" s="19" t="s">
        <v>205</v>
      </c>
      <c r="D16" s="4" t="s">
        <v>223</v>
      </c>
      <c r="E16" s="4"/>
      <c r="F16" s="4" t="s">
        <v>207</v>
      </c>
      <c r="G16" s="4" t="s">
        <v>207</v>
      </c>
      <c r="H16" s="4">
        <v>8</v>
      </c>
    </row>
    <row r="17" ht="47.25" customHeight="1" spans="1:8">
      <c r="A17" s="4" t="s">
        <v>84</v>
      </c>
      <c r="B17" s="4">
        <f>G9+H11+H12+H13+H14+H15+H16</f>
        <v>72</v>
      </c>
      <c r="C17" s="4"/>
      <c r="D17" s="4"/>
      <c r="E17" s="4"/>
      <c r="F17" s="4"/>
      <c r="G17" s="4"/>
      <c r="H17" s="4"/>
    </row>
    <row r="18" ht="171.75" customHeight="1" spans="1:8">
      <c r="A18" s="4" t="s">
        <v>124</v>
      </c>
      <c r="B18" s="4"/>
      <c r="C18" s="5" t="s">
        <v>36</v>
      </c>
      <c r="D18" s="5"/>
      <c r="E18" s="5"/>
      <c r="F18" s="5"/>
      <c r="G18" s="5"/>
      <c r="H18" s="5"/>
    </row>
    <row r="19" ht="150" customHeight="1" spans="1:8">
      <c r="A19" s="4" t="s">
        <v>126</v>
      </c>
      <c r="B19" s="4"/>
      <c r="C19" s="5" t="s">
        <v>127</v>
      </c>
      <c r="D19" s="5"/>
      <c r="E19" s="5"/>
      <c r="F19" s="5"/>
      <c r="G19" s="5"/>
      <c r="H19" s="5"/>
    </row>
    <row r="20" ht="170.25" customHeight="1" spans="1:8">
      <c r="A20" s="4" t="s">
        <v>89</v>
      </c>
      <c r="B20" s="4"/>
      <c r="C20" s="4" t="s">
        <v>208</v>
      </c>
      <c r="D20" s="4"/>
      <c r="E20" s="4"/>
      <c r="F20" s="4"/>
      <c r="G20" s="4"/>
      <c r="H20" s="4"/>
    </row>
    <row r="21" ht="134.1" customHeight="1" spans="1:8">
      <c r="A21" s="16" t="s">
        <v>129</v>
      </c>
      <c r="B21" s="17"/>
      <c r="C21" s="17"/>
      <c r="D21" s="17"/>
      <c r="E21" s="17"/>
      <c r="F21" s="17"/>
      <c r="G21" s="17"/>
      <c r="H21" s="17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A13" workbookViewId="0">
      <selection activeCell="J6" sqref="J6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60" customHeight="1" spans="1:8">
      <c r="A1" s="2" t="s">
        <v>224</v>
      </c>
      <c r="B1" s="18"/>
      <c r="C1" s="18"/>
      <c r="D1" s="18"/>
      <c r="E1" s="18"/>
      <c r="F1" s="18"/>
      <c r="G1" s="18"/>
      <c r="H1" s="18"/>
    </row>
    <row r="2" ht="26.25" customHeight="1" spans="1:8">
      <c r="A2" s="3" t="s">
        <v>225</v>
      </c>
      <c r="B2" s="3"/>
      <c r="C2" s="3"/>
      <c r="D2" s="3"/>
      <c r="E2" s="3"/>
      <c r="F2" s="3"/>
      <c r="G2" s="3"/>
      <c r="H2" s="3"/>
    </row>
    <row r="3" ht="33.75" customHeight="1" spans="1:8">
      <c r="A3" s="4" t="s">
        <v>7</v>
      </c>
      <c r="B3" s="4"/>
      <c r="C3" s="4" t="s">
        <v>226</v>
      </c>
      <c r="D3" s="4"/>
      <c r="E3" s="4"/>
      <c r="F3" s="4"/>
      <c r="G3" s="4"/>
      <c r="H3" s="4"/>
    </row>
    <row r="4" ht="33.7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24</v>
      </c>
    </row>
    <row r="5" ht="33.7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3.7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3.7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3.75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3.75" customHeight="1" spans="1:8">
      <c r="A9" s="8"/>
      <c r="B9" s="9"/>
      <c r="C9" s="4" t="s">
        <v>105</v>
      </c>
      <c r="D9" s="4">
        <v>10.8</v>
      </c>
      <c r="E9" s="4">
        <v>10.8</v>
      </c>
      <c r="F9" s="10">
        <v>1</v>
      </c>
      <c r="G9" s="4">
        <f>F9*20</f>
        <v>20</v>
      </c>
      <c r="H9" s="4"/>
    </row>
    <row r="10" ht="33.75" customHeight="1" spans="1:8">
      <c r="A10" s="11" t="s">
        <v>188</v>
      </c>
      <c r="B10" s="4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3.75" customHeight="1" spans="1:8">
      <c r="A11" s="12"/>
      <c r="B11" s="11" t="s">
        <v>18</v>
      </c>
      <c r="C11" s="4" t="s">
        <v>107</v>
      </c>
      <c r="D11" s="13" t="s">
        <v>227</v>
      </c>
      <c r="E11" s="14"/>
      <c r="F11" s="4">
        <v>45</v>
      </c>
      <c r="G11" s="4">
        <v>45</v>
      </c>
      <c r="H11" s="4">
        <v>7</v>
      </c>
    </row>
    <row r="12" ht="33.75" customHeight="1" spans="1:8">
      <c r="A12" s="12"/>
      <c r="B12" s="19"/>
      <c r="C12" s="4" t="s">
        <v>190</v>
      </c>
      <c r="D12" s="13" t="s">
        <v>228</v>
      </c>
      <c r="E12" s="14"/>
      <c r="F12" s="10">
        <v>1</v>
      </c>
      <c r="G12" s="10">
        <v>1</v>
      </c>
      <c r="H12" s="4">
        <v>7</v>
      </c>
    </row>
    <row r="13" ht="33.75" customHeight="1" spans="1:8">
      <c r="A13" s="12"/>
      <c r="B13" s="19"/>
      <c r="C13" s="4" t="s">
        <v>217</v>
      </c>
      <c r="D13" s="4" t="s">
        <v>229</v>
      </c>
      <c r="E13" s="4"/>
      <c r="F13" s="4" t="s">
        <v>230</v>
      </c>
      <c r="G13" s="4" t="s">
        <v>230</v>
      </c>
      <c r="H13" s="4">
        <v>6</v>
      </c>
    </row>
    <row r="14" ht="33.75" customHeight="1" spans="1:8">
      <c r="A14" s="12"/>
      <c r="B14" s="4" t="s">
        <v>19</v>
      </c>
      <c r="C14" s="4" t="s">
        <v>72</v>
      </c>
      <c r="D14" s="4" t="s">
        <v>231</v>
      </c>
      <c r="E14" s="4"/>
      <c r="F14" s="10">
        <v>1</v>
      </c>
      <c r="G14" s="10">
        <v>1</v>
      </c>
      <c r="H14" s="4">
        <v>6</v>
      </c>
    </row>
    <row r="15" ht="33.75" customHeight="1" spans="1:8">
      <c r="A15" s="12"/>
      <c r="B15" s="4"/>
      <c r="C15" s="4" t="s">
        <v>74</v>
      </c>
      <c r="D15" s="4" t="s">
        <v>232</v>
      </c>
      <c r="E15" s="4"/>
      <c r="F15" s="10">
        <v>1</v>
      </c>
      <c r="G15" s="10">
        <v>1</v>
      </c>
      <c r="H15" s="4">
        <v>6</v>
      </c>
    </row>
    <row r="16" ht="33.75" customHeight="1" spans="1:8">
      <c r="A16" s="12"/>
      <c r="B16" s="4"/>
      <c r="C16" s="4" t="s">
        <v>113</v>
      </c>
      <c r="D16" s="4" t="s">
        <v>233</v>
      </c>
      <c r="E16" s="4"/>
      <c r="F16" s="10">
        <v>1</v>
      </c>
      <c r="G16" s="10">
        <v>1</v>
      </c>
      <c r="H16" s="4">
        <v>6</v>
      </c>
    </row>
    <row r="17" ht="33.75" customHeight="1" spans="1:8">
      <c r="A17" s="12"/>
      <c r="B17" s="20" t="s">
        <v>20</v>
      </c>
      <c r="C17" s="4" t="s">
        <v>199</v>
      </c>
      <c r="D17" s="4" t="s">
        <v>234</v>
      </c>
      <c r="E17" s="4"/>
      <c r="F17" s="10">
        <v>0.9</v>
      </c>
      <c r="G17" s="10">
        <v>0.9</v>
      </c>
      <c r="H17" s="4">
        <v>29</v>
      </c>
    </row>
    <row r="18" ht="60" customHeight="1" spans="1:8">
      <c r="A18" s="12"/>
      <c r="B18" s="4" t="s">
        <v>21</v>
      </c>
      <c r="C18" s="15" t="s">
        <v>205</v>
      </c>
      <c r="D18" s="4" t="s">
        <v>235</v>
      </c>
      <c r="E18" s="4"/>
      <c r="F18" s="4" t="s">
        <v>207</v>
      </c>
      <c r="G18" s="4" t="s">
        <v>207</v>
      </c>
      <c r="H18" s="4">
        <v>10</v>
      </c>
    </row>
    <row r="19" ht="30.75" customHeight="1" spans="1:8">
      <c r="A19" s="4" t="s">
        <v>84</v>
      </c>
      <c r="B19" s="4">
        <f>G9+H13+H14+H15+H16+H17+H18+H11+H12</f>
        <v>97</v>
      </c>
      <c r="C19" s="4"/>
      <c r="D19" s="4"/>
      <c r="E19" s="4"/>
      <c r="F19" s="4"/>
      <c r="G19" s="4"/>
      <c r="H19" s="4"/>
    </row>
    <row r="20" ht="159" customHeight="1" spans="1:8">
      <c r="A20" s="4" t="s">
        <v>124</v>
      </c>
      <c r="B20" s="4"/>
      <c r="C20" s="5" t="s">
        <v>125</v>
      </c>
      <c r="D20" s="5"/>
      <c r="E20" s="5"/>
      <c r="F20" s="5"/>
      <c r="G20" s="5"/>
      <c r="H20" s="5"/>
    </row>
    <row r="21" ht="158.25" customHeight="1" spans="1:8">
      <c r="A21" s="4" t="s">
        <v>126</v>
      </c>
      <c r="B21" s="4"/>
      <c r="C21" s="5" t="s">
        <v>127</v>
      </c>
      <c r="D21" s="5"/>
      <c r="E21" s="5"/>
      <c r="F21" s="5"/>
      <c r="G21" s="5"/>
      <c r="H21" s="5"/>
    </row>
    <row r="22" ht="164.25" customHeight="1" spans="1:8">
      <c r="A22" s="4" t="s">
        <v>89</v>
      </c>
      <c r="B22" s="4"/>
      <c r="C22" s="4" t="s">
        <v>208</v>
      </c>
      <c r="D22" s="4"/>
      <c r="E22" s="4"/>
      <c r="F22" s="4"/>
      <c r="G22" s="4"/>
      <c r="H22" s="4"/>
    </row>
    <row r="23" ht="208.5" customHeight="1" spans="1:8">
      <c r="A23" s="16" t="s">
        <v>129</v>
      </c>
      <c r="B23" s="17"/>
      <c r="C23" s="17"/>
      <c r="D23" s="17"/>
      <c r="E23" s="17"/>
      <c r="F23" s="17"/>
      <c r="G23" s="17"/>
      <c r="H23" s="17"/>
    </row>
  </sheetData>
  <mergeCells count="36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H19"/>
    <mergeCell ref="A20:B20"/>
    <mergeCell ref="C20:H20"/>
    <mergeCell ref="A21:B21"/>
    <mergeCell ref="C21:H21"/>
    <mergeCell ref="A22:B22"/>
    <mergeCell ref="C22:H22"/>
    <mergeCell ref="A23:H23"/>
    <mergeCell ref="A10:A18"/>
    <mergeCell ref="B11:B13"/>
    <mergeCell ref="B14:B16"/>
    <mergeCell ref="A8:B9"/>
  </mergeCells>
  <pageMargins left="0.7" right="0.7" top="0.75" bottom="0.75" header="0.3" footer="0.3"/>
  <pageSetup paperSize="9" scale="97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A1" sqref="A1:H1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83.25" customHeight="1" spans="1:8">
      <c r="A1" s="2" t="s">
        <v>236</v>
      </c>
      <c r="B1" s="2"/>
      <c r="C1" s="2"/>
      <c r="D1" s="2"/>
      <c r="E1" s="2"/>
      <c r="F1" s="2"/>
      <c r="G1" s="2"/>
      <c r="H1" s="2"/>
    </row>
    <row r="2" ht="40.5" customHeight="1" spans="1:8">
      <c r="A2" s="3" t="s">
        <v>237</v>
      </c>
      <c r="B2" s="3"/>
      <c r="C2" s="3"/>
      <c r="D2" s="3"/>
      <c r="E2" s="3"/>
      <c r="F2" s="3"/>
      <c r="G2" s="3"/>
      <c r="H2" s="3"/>
    </row>
    <row r="3" ht="33.75" customHeight="1" spans="1:8">
      <c r="A3" s="4" t="s">
        <v>7</v>
      </c>
      <c r="B3" s="4"/>
      <c r="C3" s="4" t="s">
        <v>47</v>
      </c>
      <c r="D3" s="4"/>
      <c r="E3" s="4"/>
      <c r="F3" s="4"/>
      <c r="G3" s="4"/>
      <c r="H3" s="4"/>
    </row>
    <row r="4" ht="33.7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24</v>
      </c>
    </row>
    <row r="5" ht="33.7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3.7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3.7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40.5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40.5" customHeight="1" spans="1:8">
      <c r="A9" s="8"/>
      <c r="B9" s="9"/>
      <c r="C9" s="4" t="s">
        <v>105</v>
      </c>
      <c r="D9" s="4">
        <v>2.54</v>
      </c>
      <c r="E9" s="4">
        <v>2.54</v>
      </c>
      <c r="F9" s="10">
        <v>1</v>
      </c>
      <c r="G9" s="4">
        <f>F9*20</f>
        <v>20</v>
      </c>
      <c r="H9" s="4"/>
    </row>
    <row r="10" ht="40.5" customHeight="1" spans="1:8">
      <c r="A10" s="11" t="s">
        <v>188</v>
      </c>
      <c r="B10" s="4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40.5" customHeight="1" spans="1:8">
      <c r="A11" s="12"/>
      <c r="B11" s="11" t="s">
        <v>18</v>
      </c>
      <c r="C11" s="4" t="s">
        <v>190</v>
      </c>
      <c r="D11" s="13" t="s">
        <v>228</v>
      </c>
      <c r="E11" s="14"/>
      <c r="F11" s="10">
        <v>1</v>
      </c>
      <c r="G11" s="10">
        <v>1</v>
      </c>
      <c r="H11" s="4">
        <v>20</v>
      </c>
    </row>
    <row r="12" ht="40.5" customHeight="1" spans="1:8">
      <c r="A12" s="12"/>
      <c r="B12" s="4" t="s">
        <v>19</v>
      </c>
      <c r="C12" s="4" t="s">
        <v>72</v>
      </c>
      <c r="D12" s="4" t="s">
        <v>238</v>
      </c>
      <c r="E12" s="4"/>
      <c r="F12" s="10" t="s">
        <v>239</v>
      </c>
      <c r="G12" s="10" t="s">
        <v>239</v>
      </c>
      <c r="H12" s="4">
        <v>7</v>
      </c>
    </row>
    <row r="13" ht="40.5" customHeight="1" spans="1:8">
      <c r="A13" s="12"/>
      <c r="B13" s="4"/>
      <c r="C13" s="4" t="s">
        <v>74</v>
      </c>
      <c r="D13" s="4" t="s">
        <v>240</v>
      </c>
      <c r="E13" s="4"/>
      <c r="F13" s="10" t="s">
        <v>158</v>
      </c>
      <c r="G13" s="10" t="s">
        <v>158</v>
      </c>
      <c r="H13" s="4">
        <v>6</v>
      </c>
    </row>
    <row r="14" ht="40.5" customHeight="1" spans="1:8">
      <c r="A14" s="12"/>
      <c r="B14" s="4"/>
      <c r="C14" s="4" t="s">
        <v>113</v>
      </c>
      <c r="D14" s="4" t="s">
        <v>241</v>
      </c>
      <c r="E14" s="4"/>
      <c r="F14" s="10" t="s">
        <v>115</v>
      </c>
      <c r="G14" s="10" t="s">
        <v>115</v>
      </c>
      <c r="H14" s="4">
        <v>6</v>
      </c>
    </row>
    <row r="15" ht="40.5" customHeight="1" spans="1:8">
      <c r="A15" s="12"/>
      <c r="B15" s="4" t="s">
        <v>20</v>
      </c>
      <c r="C15" s="4" t="s">
        <v>199</v>
      </c>
      <c r="D15" s="4" t="s">
        <v>234</v>
      </c>
      <c r="E15" s="4"/>
      <c r="F15" s="10">
        <v>0.9</v>
      </c>
      <c r="G15" s="10">
        <v>0.9</v>
      </c>
      <c r="H15" s="4">
        <v>28</v>
      </c>
    </row>
    <row r="16" ht="40.5" customHeight="1" spans="1:8">
      <c r="A16" s="12"/>
      <c r="B16" s="4" t="s">
        <v>21</v>
      </c>
      <c r="C16" s="15" t="s">
        <v>205</v>
      </c>
      <c r="D16" s="4" t="s">
        <v>235</v>
      </c>
      <c r="E16" s="4"/>
      <c r="F16" s="10">
        <v>0.9</v>
      </c>
      <c r="G16" s="10">
        <v>0.9</v>
      </c>
      <c r="H16" s="4">
        <v>10</v>
      </c>
    </row>
    <row r="17" ht="40.5" customHeight="1" spans="1:8">
      <c r="A17" s="4" t="s">
        <v>84</v>
      </c>
      <c r="B17" s="4">
        <f>G9+H12+H13+H14+H15+H16+H11</f>
        <v>97</v>
      </c>
      <c r="C17" s="4"/>
      <c r="D17" s="4"/>
      <c r="E17" s="4"/>
      <c r="F17" s="4"/>
      <c r="G17" s="4"/>
      <c r="H17" s="4"/>
    </row>
    <row r="18" ht="135" customHeight="1" spans="1:8">
      <c r="A18" s="4" t="s">
        <v>124</v>
      </c>
      <c r="B18" s="4"/>
      <c r="C18" s="5" t="s">
        <v>125</v>
      </c>
      <c r="D18" s="5"/>
      <c r="E18" s="5"/>
      <c r="F18" s="5"/>
      <c r="G18" s="5"/>
      <c r="H18" s="5"/>
    </row>
    <row r="19" ht="138.75" customHeight="1" spans="1:8">
      <c r="A19" s="4" t="s">
        <v>126</v>
      </c>
      <c r="B19" s="4"/>
      <c r="C19" s="5" t="s">
        <v>127</v>
      </c>
      <c r="D19" s="5"/>
      <c r="E19" s="5"/>
      <c r="F19" s="5"/>
      <c r="G19" s="5"/>
      <c r="H19" s="5"/>
    </row>
    <row r="20" ht="212.25" customHeight="1" spans="1:8">
      <c r="A20" s="4" t="s">
        <v>89</v>
      </c>
      <c r="B20" s="4"/>
      <c r="C20" s="4" t="s">
        <v>208</v>
      </c>
      <c r="D20" s="4"/>
      <c r="E20" s="4"/>
      <c r="F20" s="4"/>
      <c r="G20" s="4"/>
      <c r="H20" s="4"/>
    </row>
    <row r="21" ht="177.75" customHeight="1" spans="1:8">
      <c r="A21" s="16" t="s">
        <v>129</v>
      </c>
      <c r="B21" s="17"/>
      <c r="C21" s="17"/>
      <c r="D21" s="17"/>
      <c r="E21" s="17"/>
      <c r="F21" s="17"/>
      <c r="G21" s="17"/>
      <c r="H21" s="17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8"/>
  <sheetViews>
    <sheetView workbookViewId="0">
      <selection activeCell="K24" sqref="K24"/>
    </sheetView>
  </sheetViews>
  <sheetFormatPr defaultColWidth="9" defaultRowHeight="14.4"/>
  <cols>
    <col min="1" max="1" width="4.5" style="92" customWidth="1"/>
    <col min="2" max="2" width="8.375" style="92" customWidth="1"/>
    <col min="3" max="3" width="15" style="92" customWidth="1"/>
    <col min="4" max="4" width="9" style="92"/>
    <col min="5" max="6" width="6.625" style="92" customWidth="1"/>
    <col min="7" max="7" width="6.625" style="93" customWidth="1"/>
    <col min="8" max="14" width="6.625" style="92" customWidth="1"/>
    <col min="15" max="15" width="11" style="92" customWidth="1"/>
    <col min="16" max="16384" width="9" style="92"/>
  </cols>
  <sheetData>
    <row r="1" ht="34.5" customHeight="1" spans="1:15">
      <c r="A1" s="94" t="s">
        <v>26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="91" customFormat="1" ht="16.5" customHeight="1" spans="1:15">
      <c r="A2" s="96" t="s">
        <v>27</v>
      </c>
      <c r="B2" s="96"/>
      <c r="C2" s="97" t="s">
        <v>28</v>
      </c>
      <c r="D2" s="97"/>
      <c r="E2" s="96" t="s">
        <v>29</v>
      </c>
      <c r="F2" s="96"/>
      <c r="G2" s="96"/>
      <c r="H2" s="97">
        <v>15827098641</v>
      </c>
      <c r="I2" s="97"/>
      <c r="J2" s="97"/>
      <c r="K2" s="97"/>
      <c r="L2" s="97"/>
      <c r="M2" s="97"/>
      <c r="N2" s="97"/>
      <c r="O2" s="108" t="s">
        <v>30</v>
      </c>
    </row>
    <row r="3" ht="14.45" customHeight="1" spans="1:15">
      <c r="A3" s="98" t="s">
        <v>4</v>
      </c>
      <c r="B3" s="98" t="s">
        <v>6</v>
      </c>
      <c r="C3" s="98" t="s">
        <v>7</v>
      </c>
      <c r="D3" s="98" t="s">
        <v>8</v>
      </c>
      <c r="E3" s="99" t="s">
        <v>9</v>
      </c>
      <c r="F3" s="99"/>
      <c r="G3" s="99"/>
      <c r="H3" s="98" t="s">
        <v>10</v>
      </c>
      <c r="I3" s="109" t="s">
        <v>31</v>
      </c>
      <c r="J3" s="110"/>
      <c r="K3" s="110"/>
      <c r="L3" s="110"/>
      <c r="M3" s="110"/>
      <c r="N3" s="111"/>
      <c r="O3" s="98" t="s">
        <v>13</v>
      </c>
    </row>
    <row r="4" ht="48.75" customHeight="1" spans="1:15">
      <c r="A4" s="100"/>
      <c r="B4" s="100"/>
      <c r="C4" s="100"/>
      <c r="D4" s="100"/>
      <c r="E4" s="100" t="s">
        <v>14</v>
      </c>
      <c r="F4" s="100" t="s">
        <v>15</v>
      </c>
      <c r="G4" s="101" t="s">
        <v>16</v>
      </c>
      <c r="H4" s="100"/>
      <c r="I4" s="99" t="s">
        <v>17</v>
      </c>
      <c r="J4" s="99" t="s">
        <v>32</v>
      </c>
      <c r="K4" s="99" t="s">
        <v>19</v>
      </c>
      <c r="L4" s="99" t="s">
        <v>20</v>
      </c>
      <c r="M4" s="99" t="s">
        <v>33</v>
      </c>
      <c r="N4" s="99" t="s">
        <v>22</v>
      </c>
      <c r="O4" s="100"/>
    </row>
    <row r="5" ht="22.5" customHeight="1" spans="1:15">
      <c r="A5" s="102">
        <v>1</v>
      </c>
      <c r="B5" s="102" t="s">
        <v>24</v>
      </c>
      <c r="C5" s="102" t="s">
        <v>34</v>
      </c>
      <c r="D5" s="102" t="s">
        <v>24</v>
      </c>
      <c r="E5" s="100">
        <v>12.9</v>
      </c>
      <c r="F5" s="100">
        <v>1.23</v>
      </c>
      <c r="G5" s="101">
        <f>E5+F5</f>
        <v>14.13</v>
      </c>
      <c r="H5" s="100">
        <v>14.13</v>
      </c>
      <c r="I5" s="99">
        <v>20</v>
      </c>
      <c r="J5" s="99">
        <v>20</v>
      </c>
      <c r="K5" s="99">
        <v>20</v>
      </c>
      <c r="L5" s="99">
        <v>29</v>
      </c>
      <c r="M5" s="99">
        <v>10</v>
      </c>
      <c r="N5" s="99">
        <f>SUM(I5:M5)</f>
        <v>99</v>
      </c>
      <c r="O5" s="102"/>
    </row>
    <row r="6" ht="22.5" customHeight="1" spans="1:15">
      <c r="A6" s="102">
        <v>2</v>
      </c>
      <c r="B6" s="102" t="s">
        <v>24</v>
      </c>
      <c r="C6" s="102" t="s">
        <v>35</v>
      </c>
      <c r="D6" s="102" t="s">
        <v>24</v>
      </c>
      <c r="E6" s="100">
        <v>1.64</v>
      </c>
      <c r="F6" s="100"/>
      <c r="G6" s="101">
        <f t="shared" ref="G6:G17" si="0">E6+F6</f>
        <v>1.64</v>
      </c>
      <c r="H6" s="100">
        <v>0.29</v>
      </c>
      <c r="I6" s="99">
        <v>3.54</v>
      </c>
      <c r="J6" s="99">
        <v>19</v>
      </c>
      <c r="K6" s="99">
        <v>18</v>
      </c>
      <c r="L6" s="99">
        <v>27</v>
      </c>
      <c r="M6" s="99">
        <v>9</v>
      </c>
      <c r="N6" s="99">
        <f t="shared" ref="N6:N17" si="1">SUM(I6:M6)</f>
        <v>76.54</v>
      </c>
      <c r="O6" s="102" t="s">
        <v>36</v>
      </c>
    </row>
    <row r="7" ht="22.5" customHeight="1" spans="1:15">
      <c r="A7" s="102">
        <v>3</v>
      </c>
      <c r="B7" s="102" t="s">
        <v>24</v>
      </c>
      <c r="C7" s="103" t="s">
        <v>37</v>
      </c>
      <c r="D7" s="102" t="s">
        <v>24</v>
      </c>
      <c r="E7" s="104">
        <v>129.36</v>
      </c>
      <c r="F7" s="104">
        <v>23.98</v>
      </c>
      <c r="G7" s="101">
        <f t="shared" si="0"/>
        <v>153.34</v>
      </c>
      <c r="H7" s="100">
        <v>153.22</v>
      </c>
      <c r="I7" s="104">
        <v>19.98</v>
      </c>
      <c r="J7" s="104">
        <v>20</v>
      </c>
      <c r="K7" s="104">
        <v>20</v>
      </c>
      <c r="L7" s="104">
        <v>28</v>
      </c>
      <c r="M7" s="104">
        <v>10</v>
      </c>
      <c r="N7" s="99">
        <f t="shared" si="1"/>
        <v>97.98</v>
      </c>
      <c r="O7" s="102"/>
    </row>
    <row r="8" ht="22.5" customHeight="1" spans="1:15">
      <c r="A8" s="102">
        <v>4</v>
      </c>
      <c r="B8" s="102" t="s">
        <v>24</v>
      </c>
      <c r="C8" s="103" t="s">
        <v>38</v>
      </c>
      <c r="D8" s="102" t="s">
        <v>24</v>
      </c>
      <c r="E8" s="104">
        <v>91.24</v>
      </c>
      <c r="F8" s="104"/>
      <c r="G8" s="101">
        <f t="shared" si="0"/>
        <v>91.24</v>
      </c>
      <c r="H8" s="100">
        <v>49.81</v>
      </c>
      <c r="I8" s="99">
        <v>10.92</v>
      </c>
      <c r="J8" s="99">
        <v>20</v>
      </c>
      <c r="K8" s="99">
        <v>20</v>
      </c>
      <c r="L8" s="99">
        <v>25</v>
      </c>
      <c r="M8" s="99">
        <v>8</v>
      </c>
      <c r="N8" s="99">
        <f t="shared" si="1"/>
        <v>83.92</v>
      </c>
      <c r="O8" s="102" t="s">
        <v>36</v>
      </c>
    </row>
    <row r="9" ht="22.5" customHeight="1" spans="1:15">
      <c r="A9" s="102">
        <v>5</v>
      </c>
      <c r="B9" s="102" t="s">
        <v>24</v>
      </c>
      <c r="C9" s="103" t="s">
        <v>39</v>
      </c>
      <c r="D9" s="102" t="s">
        <v>24</v>
      </c>
      <c r="E9" s="104">
        <v>15.88</v>
      </c>
      <c r="F9" s="104"/>
      <c r="G9" s="101">
        <f t="shared" si="0"/>
        <v>15.88</v>
      </c>
      <c r="H9" s="100">
        <v>6.82</v>
      </c>
      <c r="I9" s="99">
        <v>8.59</v>
      </c>
      <c r="J9" s="99">
        <v>20</v>
      </c>
      <c r="K9" s="99">
        <v>19</v>
      </c>
      <c r="L9" s="99">
        <v>30</v>
      </c>
      <c r="M9" s="99">
        <v>10</v>
      </c>
      <c r="N9" s="99">
        <f t="shared" si="1"/>
        <v>87.59</v>
      </c>
      <c r="O9" s="102"/>
    </row>
    <row r="10" ht="22.5" customHeight="1" spans="1:15">
      <c r="A10" s="102">
        <v>6</v>
      </c>
      <c r="B10" s="102" t="s">
        <v>24</v>
      </c>
      <c r="C10" s="103" t="s">
        <v>40</v>
      </c>
      <c r="D10" s="102" t="s">
        <v>24</v>
      </c>
      <c r="E10" s="104">
        <v>64.64</v>
      </c>
      <c r="F10" s="104"/>
      <c r="G10" s="101">
        <f t="shared" si="0"/>
        <v>64.64</v>
      </c>
      <c r="H10" s="100">
        <v>51.81</v>
      </c>
      <c r="I10" s="99">
        <v>16.03</v>
      </c>
      <c r="J10" s="99">
        <v>20</v>
      </c>
      <c r="K10" s="99">
        <v>18</v>
      </c>
      <c r="L10" s="99">
        <v>29</v>
      </c>
      <c r="M10" s="99">
        <v>9</v>
      </c>
      <c r="N10" s="99">
        <f t="shared" si="1"/>
        <v>92.03</v>
      </c>
      <c r="O10" s="102"/>
    </row>
    <row r="11" ht="22.5" customHeight="1" spans="1:15">
      <c r="A11" s="102">
        <v>7</v>
      </c>
      <c r="B11" s="102" t="s">
        <v>24</v>
      </c>
      <c r="C11" s="103" t="s">
        <v>41</v>
      </c>
      <c r="D11" s="102" t="s">
        <v>24</v>
      </c>
      <c r="E11" s="104">
        <v>13.12</v>
      </c>
      <c r="F11" s="104">
        <v>9.86</v>
      </c>
      <c r="G11" s="101">
        <f t="shared" si="0"/>
        <v>22.98</v>
      </c>
      <c r="H11" s="100">
        <v>22.78</v>
      </c>
      <c r="I11" s="104">
        <v>19.83</v>
      </c>
      <c r="J11" s="104">
        <v>19</v>
      </c>
      <c r="K11" s="104">
        <v>19</v>
      </c>
      <c r="L11" s="104">
        <v>29</v>
      </c>
      <c r="M11" s="104">
        <v>10</v>
      </c>
      <c r="N11" s="99">
        <f t="shared" si="1"/>
        <v>96.83</v>
      </c>
      <c r="O11" s="102"/>
    </row>
    <row r="12" ht="22.5" customHeight="1" spans="1:15">
      <c r="A12" s="102">
        <v>8</v>
      </c>
      <c r="B12" s="102" t="s">
        <v>24</v>
      </c>
      <c r="C12" s="103" t="s">
        <v>42</v>
      </c>
      <c r="D12" s="102" t="s">
        <v>24</v>
      </c>
      <c r="E12" s="104">
        <v>6</v>
      </c>
      <c r="F12" s="104"/>
      <c r="G12" s="101">
        <f t="shared" si="0"/>
        <v>6</v>
      </c>
      <c r="H12" s="100">
        <v>5.5</v>
      </c>
      <c r="I12" s="104">
        <v>18</v>
      </c>
      <c r="J12" s="104">
        <v>18</v>
      </c>
      <c r="K12" s="104">
        <v>20</v>
      </c>
      <c r="L12" s="104">
        <v>30</v>
      </c>
      <c r="M12" s="104">
        <v>10</v>
      </c>
      <c r="N12" s="99">
        <f t="shared" si="1"/>
        <v>96</v>
      </c>
      <c r="O12" s="102"/>
    </row>
    <row r="13" ht="22.5" customHeight="1" spans="1:15">
      <c r="A13" s="102">
        <v>9</v>
      </c>
      <c r="B13" s="102" t="s">
        <v>24</v>
      </c>
      <c r="C13" s="103" t="s">
        <v>43</v>
      </c>
      <c r="D13" s="102" t="s">
        <v>24</v>
      </c>
      <c r="E13" s="104">
        <v>5</v>
      </c>
      <c r="F13" s="104"/>
      <c r="G13" s="101">
        <f t="shared" si="0"/>
        <v>5</v>
      </c>
      <c r="H13" s="100">
        <v>0</v>
      </c>
      <c r="I13" s="104">
        <v>0</v>
      </c>
      <c r="J13" s="104">
        <v>13</v>
      </c>
      <c r="K13" s="104">
        <v>20</v>
      </c>
      <c r="L13" s="104">
        <v>30</v>
      </c>
      <c r="M13" s="104">
        <v>10</v>
      </c>
      <c r="N13" s="99">
        <f t="shared" si="1"/>
        <v>73</v>
      </c>
      <c r="O13" s="102" t="s">
        <v>36</v>
      </c>
    </row>
    <row r="14" ht="22.5" customHeight="1" spans="1:15">
      <c r="A14" s="102">
        <v>10</v>
      </c>
      <c r="B14" s="102" t="s">
        <v>24</v>
      </c>
      <c r="C14" s="103" t="s">
        <v>44</v>
      </c>
      <c r="D14" s="102" t="s">
        <v>24</v>
      </c>
      <c r="E14" s="104">
        <v>29</v>
      </c>
      <c r="F14" s="104"/>
      <c r="G14" s="101">
        <f t="shared" si="0"/>
        <v>29</v>
      </c>
      <c r="H14" s="100">
        <v>9.34</v>
      </c>
      <c r="I14" s="99">
        <v>6.44</v>
      </c>
      <c r="J14" s="99">
        <v>18</v>
      </c>
      <c r="K14" s="99">
        <v>16</v>
      </c>
      <c r="L14" s="99">
        <v>29</v>
      </c>
      <c r="M14" s="99">
        <v>9</v>
      </c>
      <c r="N14" s="99">
        <f t="shared" si="1"/>
        <v>78.44</v>
      </c>
      <c r="O14" s="102" t="s">
        <v>36</v>
      </c>
    </row>
    <row r="15" ht="22.5" customHeight="1" spans="1:15">
      <c r="A15" s="102">
        <v>11</v>
      </c>
      <c r="B15" s="102" t="s">
        <v>24</v>
      </c>
      <c r="C15" s="105" t="s">
        <v>45</v>
      </c>
      <c r="D15" s="102" t="s">
        <v>24</v>
      </c>
      <c r="E15" s="104">
        <v>18.76</v>
      </c>
      <c r="F15" s="104"/>
      <c r="G15" s="106">
        <f t="shared" si="0"/>
        <v>18.76</v>
      </c>
      <c r="H15" s="104">
        <v>0</v>
      </c>
      <c r="I15" s="104">
        <v>0</v>
      </c>
      <c r="J15" s="104">
        <v>18</v>
      </c>
      <c r="K15" s="104">
        <v>18</v>
      </c>
      <c r="L15" s="104">
        <v>28</v>
      </c>
      <c r="M15" s="104">
        <v>8</v>
      </c>
      <c r="N15" s="99">
        <f t="shared" si="1"/>
        <v>72</v>
      </c>
      <c r="O15" s="102" t="s">
        <v>36</v>
      </c>
    </row>
    <row r="16" ht="22.5" customHeight="1" spans="1:15">
      <c r="A16" s="102">
        <v>12</v>
      </c>
      <c r="B16" s="102" t="s">
        <v>24</v>
      </c>
      <c r="C16" s="103" t="s">
        <v>46</v>
      </c>
      <c r="D16" s="102" t="s">
        <v>24</v>
      </c>
      <c r="E16" s="104">
        <v>10.8</v>
      </c>
      <c r="F16" s="104"/>
      <c r="G16" s="106">
        <f t="shared" si="0"/>
        <v>10.8</v>
      </c>
      <c r="H16" s="104">
        <v>10.8</v>
      </c>
      <c r="I16" s="104">
        <v>20</v>
      </c>
      <c r="J16" s="104">
        <v>20</v>
      </c>
      <c r="K16" s="104">
        <v>18</v>
      </c>
      <c r="L16" s="104">
        <v>29</v>
      </c>
      <c r="M16" s="104">
        <v>10</v>
      </c>
      <c r="N16" s="99">
        <f t="shared" si="1"/>
        <v>97</v>
      </c>
      <c r="O16" s="102"/>
    </row>
    <row r="17" ht="22.5" customHeight="1" spans="1:15">
      <c r="A17" s="102">
        <v>13</v>
      </c>
      <c r="B17" s="102" t="s">
        <v>24</v>
      </c>
      <c r="C17" s="103" t="s">
        <v>47</v>
      </c>
      <c r="D17" s="102" t="s">
        <v>24</v>
      </c>
      <c r="E17" s="104">
        <v>2.54</v>
      </c>
      <c r="F17" s="104"/>
      <c r="G17" s="106">
        <f t="shared" si="0"/>
        <v>2.54</v>
      </c>
      <c r="H17" s="104">
        <v>2.54</v>
      </c>
      <c r="I17" s="104">
        <v>20</v>
      </c>
      <c r="J17" s="104">
        <v>20</v>
      </c>
      <c r="K17" s="104">
        <v>19</v>
      </c>
      <c r="L17" s="104">
        <v>28</v>
      </c>
      <c r="M17" s="104">
        <v>10</v>
      </c>
      <c r="N17" s="99">
        <f t="shared" si="1"/>
        <v>97</v>
      </c>
      <c r="O17" s="102"/>
    </row>
    <row r="18" ht="31.5" customHeight="1" spans="1:15">
      <c r="A18" s="107"/>
      <c r="B18" s="107"/>
      <c r="C18" s="107" t="s">
        <v>25</v>
      </c>
      <c r="D18" s="107"/>
      <c r="E18" s="107">
        <f>SUM(E5:E17)</f>
        <v>400.88</v>
      </c>
      <c r="F18" s="107">
        <f t="shared" ref="F18" si="2">SUM(F5:F15)</f>
        <v>35.07</v>
      </c>
      <c r="G18" s="107">
        <f>SUM(G5:G17)</f>
        <v>435.95</v>
      </c>
      <c r="H18" s="107">
        <f>SUM(H5:H17)</f>
        <v>327.04</v>
      </c>
      <c r="I18" s="107"/>
      <c r="J18" s="107"/>
      <c r="K18" s="107"/>
      <c r="L18" s="107"/>
      <c r="M18" s="107"/>
      <c r="N18" s="107"/>
      <c r="O18" s="107"/>
    </row>
  </sheetData>
  <mergeCells count="13">
    <mergeCell ref="A1:O1"/>
    <mergeCell ref="A2:B2"/>
    <mergeCell ref="C2:D2"/>
    <mergeCell ref="E2:G2"/>
    <mergeCell ref="H2:N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zoomScale="80" zoomScaleNormal="80" workbookViewId="0">
      <selection activeCell="F7" sqref="F7:G7"/>
    </sheetView>
  </sheetViews>
  <sheetFormatPr defaultColWidth="8.24166666666667" defaultRowHeight="15.6"/>
  <cols>
    <col min="1" max="1" width="9.8" style="57" customWidth="1"/>
    <col min="2" max="2" width="18.525" style="57" customWidth="1"/>
    <col min="3" max="3" width="8.24166666666667" style="59"/>
    <col min="4" max="4" width="3.7" style="57" customWidth="1"/>
    <col min="5" max="5" width="9.8" style="57" customWidth="1"/>
    <col min="6" max="6" width="5.01666666666667" style="57" customWidth="1"/>
    <col min="7" max="7" width="7.65" style="57" customWidth="1"/>
    <col min="8" max="8" width="12.9083333333333" style="57" customWidth="1"/>
    <col min="9" max="9" width="7.16666666666667" style="57" customWidth="1"/>
    <col min="10" max="10" width="5.73333333333333" style="57" customWidth="1"/>
    <col min="11" max="12" width="8.24166666666667" style="57"/>
    <col min="13" max="13" width="16.4833333333333" style="57"/>
    <col min="14" max="14" width="12.1833333333333" style="57"/>
    <col min="15" max="16384" width="8.24166666666667" style="57"/>
  </cols>
  <sheetData>
    <row r="1" s="57" customFormat="1" ht="26.25" customHeight="1" spans="1:11">
      <c r="A1" s="60" t="s">
        <v>48</v>
      </c>
      <c r="B1" s="61"/>
      <c r="C1" s="62"/>
      <c r="D1" s="61"/>
      <c r="E1" s="61"/>
      <c r="F1" s="61"/>
      <c r="G1" s="61"/>
      <c r="H1" s="61"/>
      <c r="I1" s="61"/>
      <c r="J1" s="61"/>
      <c r="K1" s="61"/>
    </row>
    <row r="2" s="57" customFormat="1" ht="22.5" customHeight="1" spans="1:11">
      <c r="A2" s="63" t="s">
        <v>49</v>
      </c>
      <c r="B2" s="64"/>
      <c r="C2" s="63"/>
      <c r="D2" s="64"/>
      <c r="E2" s="64"/>
      <c r="F2" s="64"/>
      <c r="G2" s="65" t="s">
        <v>50</v>
      </c>
      <c r="H2" s="65"/>
      <c r="I2" s="65"/>
      <c r="J2" s="65"/>
      <c r="K2" s="65"/>
    </row>
    <row r="3" s="57" customFormat="1" ht="34" customHeight="1" spans="1:13">
      <c r="A3" s="66" t="s">
        <v>51</v>
      </c>
      <c r="B3" s="66"/>
      <c r="C3" s="66" t="s">
        <v>24</v>
      </c>
      <c r="D3" s="66"/>
      <c r="E3" s="66"/>
      <c r="F3" s="66"/>
      <c r="G3" s="66"/>
      <c r="H3" s="66"/>
      <c r="I3" s="66"/>
      <c r="J3" s="66"/>
      <c r="K3" s="66"/>
      <c r="M3" s="86"/>
    </row>
    <row r="4" s="57" customFormat="1" ht="34" customHeight="1" spans="1:13">
      <c r="A4" s="66" t="s">
        <v>52</v>
      </c>
      <c r="B4" s="66"/>
      <c r="C4" s="67">
        <v>5688.19</v>
      </c>
      <c r="D4" s="66"/>
      <c r="E4" s="66"/>
      <c r="F4" s="66"/>
      <c r="G4" s="66" t="s">
        <v>53</v>
      </c>
      <c r="H4" s="66"/>
      <c r="I4" s="66"/>
      <c r="J4" s="67">
        <v>13539.95</v>
      </c>
      <c r="K4" s="66"/>
      <c r="M4" s="87"/>
    </row>
    <row r="5" s="57" customFormat="1" ht="32" customHeight="1" spans="1:13">
      <c r="A5" s="68" t="s">
        <v>54</v>
      </c>
      <c r="B5" s="69"/>
      <c r="C5" s="70"/>
      <c r="D5" s="66"/>
      <c r="E5" s="66" t="s">
        <v>55</v>
      </c>
      <c r="F5" s="66" t="s">
        <v>56</v>
      </c>
      <c r="G5" s="66"/>
      <c r="H5" s="66" t="s">
        <v>57</v>
      </c>
      <c r="I5" s="66" t="s">
        <v>58</v>
      </c>
      <c r="J5" s="66"/>
      <c r="K5" s="66"/>
      <c r="M5" s="87"/>
    </row>
    <row r="6" s="57" customFormat="1" ht="32" customHeight="1" spans="1:13">
      <c r="A6" s="71"/>
      <c r="B6" s="72"/>
      <c r="C6" s="70"/>
      <c r="D6" s="66"/>
      <c r="E6" s="66"/>
      <c r="F6" s="66"/>
      <c r="G6" s="66"/>
      <c r="H6" s="66"/>
      <c r="I6" s="66" t="s">
        <v>59</v>
      </c>
      <c r="J6" s="66"/>
      <c r="K6" s="66"/>
      <c r="M6" s="87"/>
    </row>
    <row r="7" s="57" customFormat="1" ht="31" customHeight="1" spans="1:11">
      <c r="A7" s="71"/>
      <c r="B7" s="72"/>
      <c r="C7" s="66" t="s">
        <v>60</v>
      </c>
      <c r="D7" s="66"/>
      <c r="E7" s="73">
        <v>19228.15</v>
      </c>
      <c r="F7" s="73">
        <v>18265.34</v>
      </c>
      <c r="G7" s="73"/>
      <c r="H7" s="74">
        <f>F7/E7</f>
        <v>0.949927060065581</v>
      </c>
      <c r="I7" s="73">
        <f>H7*20</f>
        <v>18.9985412013116</v>
      </c>
      <c r="J7" s="73"/>
      <c r="K7" s="73"/>
    </row>
    <row r="8" s="57" customFormat="1" ht="78" customHeight="1" spans="1:11">
      <c r="A8" s="66" t="s">
        <v>61</v>
      </c>
      <c r="B8" s="66"/>
      <c r="C8" s="70" t="s">
        <v>62</v>
      </c>
      <c r="D8" s="66"/>
      <c r="E8" s="66"/>
      <c r="F8" s="66"/>
      <c r="G8" s="66"/>
      <c r="H8" s="66"/>
      <c r="I8" s="66"/>
      <c r="J8" s="66"/>
      <c r="K8" s="66"/>
    </row>
    <row r="9" s="58" customFormat="1" ht="34" customHeight="1" spans="1:11">
      <c r="A9" s="75" t="s">
        <v>63</v>
      </c>
      <c r="B9" s="66" t="s">
        <v>64</v>
      </c>
      <c r="C9" s="66" t="s">
        <v>65</v>
      </c>
      <c r="D9" s="66"/>
      <c r="E9" s="66" t="s">
        <v>66</v>
      </c>
      <c r="F9" s="66"/>
      <c r="G9" s="66"/>
      <c r="H9" s="66" t="s">
        <v>67</v>
      </c>
      <c r="I9" s="66" t="s">
        <v>68</v>
      </c>
      <c r="J9" s="66"/>
      <c r="K9" s="66" t="s">
        <v>58</v>
      </c>
    </row>
    <row r="10" s="57" customFormat="1" ht="36" customHeight="1" spans="1:11">
      <c r="A10" s="76"/>
      <c r="B10" s="77" t="s">
        <v>32</v>
      </c>
      <c r="C10" s="78" t="s">
        <v>69</v>
      </c>
      <c r="D10" s="79"/>
      <c r="E10" s="78" t="s">
        <v>70</v>
      </c>
      <c r="F10" s="80"/>
      <c r="G10" s="79"/>
      <c r="H10" s="81">
        <v>1</v>
      </c>
      <c r="I10" s="88">
        <v>1</v>
      </c>
      <c r="J10" s="79"/>
      <c r="K10" s="66">
        <v>20</v>
      </c>
    </row>
    <row r="11" s="57" customFormat="1" ht="29" customHeight="1" spans="1:11">
      <c r="A11" s="76"/>
      <c r="B11" s="77" t="s">
        <v>71</v>
      </c>
      <c r="C11" s="68" t="s">
        <v>72</v>
      </c>
      <c r="D11" s="69"/>
      <c r="E11" s="66" t="s">
        <v>73</v>
      </c>
      <c r="F11" s="66"/>
      <c r="G11" s="66"/>
      <c r="H11" s="81">
        <v>1</v>
      </c>
      <c r="I11" s="88">
        <v>1</v>
      </c>
      <c r="J11" s="79"/>
      <c r="K11" s="66">
        <v>8</v>
      </c>
    </row>
    <row r="12" s="57" customFormat="1" ht="37" customHeight="1" spans="1:11">
      <c r="A12" s="76"/>
      <c r="B12" s="82"/>
      <c r="C12" s="78" t="s">
        <v>74</v>
      </c>
      <c r="D12" s="79"/>
      <c r="E12" s="78" t="s">
        <v>75</v>
      </c>
      <c r="F12" s="80"/>
      <c r="G12" s="79"/>
      <c r="H12" s="81">
        <v>1</v>
      </c>
      <c r="I12" s="88">
        <v>1</v>
      </c>
      <c r="J12" s="79"/>
      <c r="K12" s="66">
        <v>10</v>
      </c>
    </row>
    <row r="13" s="57" customFormat="1" ht="40" customHeight="1" spans="1:11">
      <c r="A13" s="76"/>
      <c r="B13" s="77" t="s">
        <v>76</v>
      </c>
      <c r="C13" s="66" t="s">
        <v>77</v>
      </c>
      <c r="D13" s="66"/>
      <c r="E13" s="66" t="s">
        <v>78</v>
      </c>
      <c r="F13" s="66"/>
      <c r="G13" s="66"/>
      <c r="H13" s="81" t="s">
        <v>79</v>
      </c>
      <c r="I13" s="89" t="s">
        <v>79</v>
      </c>
      <c r="J13" s="89"/>
      <c r="K13" s="66">
        <v>27</v>
      </c>
    </row>
    <row r="14" s="57" customFormat="1" ht="37" customHeight="1" spans="1:11">
      <c r="A14" s="83"/>
      <c r="B14" s="70" t="s">
        <v>80</v>
      </c>
      <c r="C14" s="78" t="s">
        <v>81</v>
      </c>
      <c r="D14" s="79"/>
      <c r="E14" s="78" t="s">
        <v>82</v>
      </c>
      <c r="F14" s="80"/>
      <c r="G14" s="79"/>
      <c r="H14" s="84" t="s">
        <v>83</v>
      </c>
      <c r="I14" s="90">
        <v>0.96</v>
      </c>
      <c r="J14" s="83"/>
      <c r="K14" s="66">
        <v>10</v>
      </c>
    </row>
    <row r="15" s="57" customFormat="1" ht="20" customHeight="1" spans="1:11">
      <c r="A15" s="66" t="s">
        <v>84</v>
      </c>
      <c r="B15" s="73">
        <f>I7+K10+K11+K12+K13+K14</f>
        <v>93.9985412013116</v>
      </c>
      <c r="C15" s="85"/>
      <c r="D15" s="73"/>
      <c r="E15" s="73"/>
      <c r="F15" s="73"/>
      <c r="G15" s="73"/>
      <c r="H15" s="73"/>
      <c r="I15" s="73"/>
      <c r="J15" s="73"/>
      <c r="K15" s="73"/>
    </row>
    <row r="16" s="57" customFormat="1" ht="44" customHeight="1" spans="1:11">
      <c r="A16" s="66" t="s">
        <v>85</v>
      </c>
      <c r="B16" s="66"/>
      <c r="C16" s="70"/>
      <c r="D16" s="70" t="s">
        <v>86</v>
      </c>
      <c r="E16" s="70"/>
      <c r="F16" s="70"/>
      <c r="G16" s="70"/>
      <c r="H16" s="70"/>
      <c r="I16" s="70"/>
      <c r="J16" s="70"/>
      <c r="K16" s="70"/>
    </row>
    <row r="17" s="57" customFormat="1" ht="128" customHeight="1" spans="1:11">
      <c r="A17" s="66" t="s">
        <v>87</v>
      </c>
      <c r="B17" s="66"/>
      <c r="C17" s="70"/>
      <c r="D17" s="70" t="s">
        <v>88</v>
      </c>
      <c r="E17" s="70"/>
      <c r="F17" s="70"/>
      <c r="G17" s="70"/>
      <c r="H17" s="70"/>
      <c r="I17" s="70"/>
      <c r="J17" s="70"/>
      <c r="K17" s="70"/>
    </row>
    <row r="18" s="57" customFormat="1" ht="117" customHeight="1" spans="1:11">
      <c r="A18" s="66" t="s">
        <v>89</v>
      </c>
      <c r="B18" s="66"/>
      <c r="C18" s="70"/>
      <c r="D18" s="66" t="s">
        <v>90</v>
      </c>
      <c r="E18" s="66"/>
      <c r="F18" s="66"/>
      <c r="G18" s="66"/>
      <c r="H18" s="66"/>
      <c r="I18" s="66"/>
      <c r="J18" s="66"/>
      <c r="K18" s="66"/>
    </row>
  </sheetData>
  <mergeCells count="47">
    <mergeCell ref="A1:K1"/>
    <mergeCell ref="G2:K2"/>
    <mergeCell ref="A3:B3"/>
    <mergeCell ref="C3:K3"/>
    <mergeCell ref="A4:B4"/>
    <mergeCell ref="C4:F4"/>
    <mergeCell ref="G4:I4"/>
    <mergeCell ref="J4:K4"/>
    <mergeCell ref="I5:K5"/>
    <mergeCell ref="I6:K6"/>
    <mergeCell ref="C7:D7"/>
    <mergeCell ref="F7:G7"/>
    <mergeCell ref="I7:K7"/>
    <mergeCell ref="A8:B8"/>
    <mergeCell ref="C8:K8"/>
    <mergeCell ref="C9:D9"/>
    <mergeCell ref="E9:G9"/>
    <mergeCell ref="I9:J9"/>
    <mergeCell ref="C10:D10"/>
    <mergeCell ref="E10:G10"/>
    <mergeCell ref="I10:J10"/>
    <mergeCell ref="C11:D11"/>
    <mergeCell ref="E11:G11"/>
    <mergeCell ref="I11:J11"/>
    <mergeCell ref="C12:D12"/>
    <mergeCell ref="E12:G12"/>
    <mergeCell ref="I12:J12"/>
    <mergeCell ref="C13:D13"/>
    <mergeCell ref="E13:G13"/>
    <mergeCell ref="I13:J13"/>
    <mergeCell ref="C14:D14"/>
    <mergeCell ref="E14:G14"/>
    <mergeCell ref="I14:J14"/>
    <mergeCell ref="B15:K15"/>
    <mergeCell ref="A16:C16"/>
    <mergeCell ref="D16:K16"/>
    <mergeCell ref="A17:C17"/>
    <mergeCell ref="D17:K17"/>
    <mergeCell ref="A18:C18"/>
    <mergeCell ref="D18:K18"/>
    <mergeCell ref="A9:A14"/>
    <mergeCell ref="B11:B12"/>
    <mergeCell ref="E5:E6"/>
    <mergeCell ref="H5:H6"/>
    <mergeCell ref="A5:B7"/>
    <mergeCell ref="C5:D6"/>
    <mergeCell ref="F5:G6"/>
  </mergeCells>
  <pageMargins left="0.75" right="0.75" top="1" bottom="1" header="0.5" footer="0.5"/>
  <pageSetup paperSize="9" scale="8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5"/>
    <pageSetUpPr fitToPage="1"/>
  </sheetPr>
  <dimension ref="A1:H21"/>
  <sheetViews>
    <sheetView workbookViewId="0">
      <selection activeCell="C3" sqref="C3:H3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50.25" customHeight="1" spans="1:8">
      <c r="A1" s="22" t="s">
        <v>91</v>
      </c>
      <c r="B1" s="23"/>
      <c r="C1" s="23"/>
      <c r="D1" s="23"/>
      <c r="E1" s="23"/>
      <c r="F1" s="23"/>
      <c r="G1" s="23"/>
      <c r="H1" s="23"/>
    </row>
    <row r="2" ht="21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0.95" customHeight="1" spans="1:8">
      <c r="A3" s="4" t="s">
        <v>7</v>
      </c>
      <c r="B3" s="4"/>
      <c r="C3" s="4" t="s">
        <v>34</v>
      </c>
      <c r="D3" s="4"/>
      <c r="E3" s="4"/>
      <c r="F3" s="4"/>
      <c r="G3" s="4"/>
      <c r="H3" s="4"/>
    </row>
    <row r="4" ht="30.9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0.9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0.9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0.9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0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0" customHeight="1" spans="1:8">
      <c r="A9" s="8"/>
      <c r="B9" s="9"/>
      <c r="C9" s="4" t="s">
        <v>105</v>
      </c>
      <c r="D9" s="4">
        <v>14.13</v>
      </c>
      <c r="E9" s="4">
        <v>14.13</v>
      </c>
      <c r="F9" s="47">
        <f>E9/D9</f>
        <v>1</v>
      </c>
      <c r="G9" s="56">
        <f>F9*20</f>
        <v>20</v>
      </c>
      <c r="H9" s="56"/>
    </row>
    <row r="10" ht="30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54.95" customHeight="1" spans="1:8">
      <c r="A11" s="19"/>
      <c r="B11" s="19" t="s">
        <v>32</v>
      </c>
      <c r="C11" s="4" t="s">
        <v>107</v>
      </c>
      <c r="D11" s="13" t="s">
        <v>108</v>
      </c>
      <c r="E11" s="14"/>
      <c r="F11" s="4" t="s">
        <v>109</v>
      </c>
      <c r="G11" s="4" t="s">
        <v>110</v>
      </c>
      <c r="H11" s="4">
        <v>20</v>
      </c>
    </row>
    <row r="12" ht="54.95" customHeight="1" spans="1:8">
      <c r="A12" s="19"/>
      <c r="B12" s="11" t="s">
        <v>111</v>
      </c>
      <c r="C12" s="49" t="s">
        <v>72</v>
      </c>
      <c r="D12" s="4" t="s">
        <v>112</v>
      </c>
      <c r="E12" s="4"/>
      <c r="F12" s="4">
        <v>4</v>
      </c>
      <c r="G12" s="4">
        <v>4</v>
      </c>
      <c r="H12" s="4">
        <v>10</v>
      </c>
    </row>
    <row r="13" ht="54.95" customHeight="1" spans="1:8">
      <c r="A13" s="19"/>
      <c r="B13" s="19"/>
      <c r="C13" s="11" t="s">
        <v>113</v>
      </c>
      <c r="D13" s="13" t="s">
        <v>114</v>
      </c>
      <c r="E13" s="14"/>
      <c r="F13" s="50" t="s">
        <v>115</v>
      </c>
      <c r="G13" s="4" t="s">
        <v>115</v>
      </c>
      <c r="H13" s="4">
        <v>10</v>
      </c>
    </row>
    <row r="14" ht="54.95" customHeight="1" spans="1:8">
      <c r="A14" s="19"/>
      <c r="B14" s="11" t="s">
        <v>20</v>
      </c>
      <c r="C14" s="4" t="s">
        <v>77</v>
      </c>
      <c r="D14" s="4" t="s">
        <v>116</v>
      </c>
      <c r="E14" s="4"/>
      <c r="F14" s="4" t="s">
        <v>117</v>
      </c>
      <c r="G14" s="4" t="s">
        <v>117</v>
      </c>
      <c r="H14" s="4">
        <v>14</v>
      </c>
    </row>
    <row r="15" ht="54.95" customHeight="1" spans="1:8">
      <c r="A15" s="19"/>
      <c r="B15" s="46"/>
      <c r="C15" s="4" t="s">
        <v>118</v>
      </c>
      <c r="D15" s="4" t="s">
        <v>119</v>
      </c>
      <c r="E15" s="4"/>
      <c r="F15" s="4" t="s">
        <v>120</v>
      </c>
      <c r="G15" s="4" t="s">
        <v>120</v>
      </c>
      <c r="H15" s="4">
        <v>15</v>
      </c>
    </row>
    <row r="16" ht="54.95" customHeight="1" spans="1:8">
      <c r="A16" s="19"/>
      <c r="B16" s="4" t="s">
        <v>21</v>
      </c>
      <c r="C16" s="4" t="s">
        <v>121</v>
      </c>
      <c r="D16" s="4" t="s">
        <v>122</v>
      </c>
      <c r="E16" s="4"/>
      <c r="F16" s="4" t="s">
        <v>123</v>
      </c>
      <c r="G16" s="10">
        <v>0.95</v>
      </c>
      <c r="H16" s="4">
        <v>10</v>
      </c>
    </row>
    <row r="17" ht="39" customHeight="1" spans="1:8">
      <c r="A17" s="4" t="s">
        <v>84</v>
      </c>
      <c r="B17" s="56">
        <f>H16+H15+H14+H11+H13+H12+G9</f>
        <v>99</v>
      </c>
      <c r="C17" s="56"/>
      <c r="D17" s="56"/>
      <c r="E17" s="56"/>
      <c r="F17" s="56"/>
      <c r="G17" s="56"/>
      <c r="H17" s="56"/>
    </row>
    <row r="18" ht="179.1" customHeight="1" spans="1:8">
      <c r="A18" s="4" t="s">
        <v>124</v>
      </c>
      <c r="B18" s="4"/>
      <c r="C18" s="5" t="s">
        <v>125</v>
      </c>
      <c r="D18" s="5"/>
      <c r="E18" s="5"/>
      <c r="F18" s="5"/>
      <c r="G18" s="5"/>
      <c r="H18" s="5"/>
    </row>
    <row r="19" ht="179.1" customHeight="1" spans="1:8">
      <c r="A19" s="4" t="s">
        <v>126</v>
      </c>
      <c r="B19" s="4"/>
      <c r="C19" s="5" t="s">
        <v>127</v>
      </c>
      <c r="D19" s="5"/>
      <c r="E19" s="5"/>
      <c r="F19" s="5"/>
      <c r="G19" s="5"/>
      <c r="H19" s="5"/>
    </row>
    <row r="20" ht="201.95" customHeight="1" spans="1:8">
      <c r="A20" s="4" t="s">
        <v>89</v>
      </c>
      <c r="B20" s="4"/>
      <c r="C20" s="4" t="s">
        <v>128</v>
      </c>
      <c r="D20" s="4"/>
      <c r="E20" s="4"/>
      <c r="F20" s="4"/>
      <c r="G20" s="4"/>
      <c r="H20" s="4"/>
    </row>
    <row r="21" ht="134.1" customHeight="1" spans="1:8">
      <c r="A21" s="16" t="s">
        <v>129</v>
      </c>
      <c r="B21" s="17"/>
      <c r="C21" s="17"/>
      <c r="D21" s="17"/>
      <c r="E21" s="17"/>
      <c r="F21" s="17"/>
      <c r="G21" s="17"/>
      <c r="H21" s="17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5"/>
    <pageSetUpPr fitToPage="1"/>
  </sheetPr>
  <dimension ref="A1:H20"/>
  <sheetViews>
    <sheetView topLeftCell="C10" workbookViewId="0">
      <selection activeCell="J15" sqref="J15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62.25" customHeight="1" spans="1:8">
      <c r="A1" s="22" t="s">
        <v>130</v>
      </c>
      <c r="B1" s="23"/>
      <c r="C1" s="23"/>
      <c r="D1" s="23"/>
      <c r="E1" s="23"/>
      <c r="F1" s="23"/>
      <c r="G1" s="23"/>
      <c r="H1" s="23"/>
    </row>
    <row r="2" ht="28.5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9" customHeight="1" spans="1:8">
      <c r="A3" s="4" t="s">
        <v>7</v>
      </c>
      <c r="B3" s="4"/>
      <c r="C3" s="4" t="s">
        <v>35</v>
      </c>
      <c r="D3" s="4"/>
      <c r="E3" s="4"/>
      <c r="F3" s="4"/>
      <c r="G3" s="4"/>
      <c r="H3" s="4"/>
    </row>
    <row r="4" ht="39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9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9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9" customHeight="1" spans="1:8">
      <c r="A7" s="4" t="s">
        <v>101</v>
      </c>
      <c r="B7" s="4"/>
      <c r="C7" s="5" t="s">
        <v>131</v>
      </c>
      <c r="D7" s="5"/>
      <c r="E7" s="5"/>
      <c r="F7" s="5"/>
      <c r="G7" s="5"/>
      <c r="H7" s="5"/>
    </row>
    <row r="8" ht="47.25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9" customHeight="1" spans="1:8">
      <c r="A9" s="8"/>
      <c r="B9" s="9"/>
      <c r="C9" s="4" t="s">
        <v>105</v>
      </c>
      <c r="D9" s="4">
        <v>1.64</v>
      </c>
      <c r="E9" s="4">
        <v>0.29</v>
      </c>
      <c r="F9" s="47">
        <f>E9/D9</f>
        <v>0.176829268292683</v>
      </c>
      <c r="G9" s="43">
        <f>F9*20</f>
        <v>3.53658536585366</v>
      </c>
      <c r="H9" s="43"/>
    </row>
    <row r="10" ht="39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9" customHeight="1" spans="1:8">
      <c r="A11" s="19"/>
      <c r="B11" s="19" t="s">
        <v>32</v>
      </c>
      <c r="C11" s="4" t="s">
        <v>107</v>
      </c>
      <c r="D11" s="13" t="s">
        <v>132</v>
      </c>
      <c r="E11" s="14"/>
      <c r="F11" s="4" t="s">
        <v>133</v>
      </c>
      <c r="G11" s="4" t="s">
        <v>133</v>
      </c>
      <c r="H11" s="4">
        <v>19</v>
      </c>
    </row>
    <row r="12" ht="39" customHeight="1" spans="1:8">
      <c r="A12" s="19"/>
      <c r="B12" s="11" t="s">
        <v>111</v>
      </c>
      <c r="C12" s="49" t="s">
        <v>72</v>
      </c>
      <c r="D12" s="4" t="s">
        <v>134</v>
      </c>
      <c r="E12" s="4"/>
      <c r="F12" s="4">
        <v>84</v>
      </c>
      <c r="G12" s="4">
        <v>84</v>
      </c>
      <c r="H12" s="4">
        <v>9</v>
      </c>
    </row>
    <row r="13" ht="39" customHeight="1" spans="1:8">
      <c r="A13" s="19"/>
      <c r="B13" s="19"/>
      <c r="C13" s="51" t="s">
        <v>74</v>
      </c>
      <c r="D13" s="13" t="s">
        <v>135</v>
      </c>
      <c r="E13" s="14"/>
      <c r="F13" s="10">
        <v>1</v>
      </c>
      <c r="G13" s="10">
        <v>1</v>
      </c>
      <c r="H13" s="4">
        <v>9</v>
      </c>
    </row>
    <row r="14" ht="60" customHeight="1" spans="1:8">
      <c r="A14" s="19"/>
      <c r="B14" s="11" t="s">
        <v>20</v>
      </c>
      <c r="C14" s="4" t="s">
        <v>77</v>
      </c>
      <c r="D14" s="4" t="s">
        <v>136</v>
      </c>
      <c r="E14" s="4"/>
      <c r="F14" s="4" t="s">
        <v>123</v>
      </c>
      <c r="G14" s="10">
        <v>0.92</v>
      </c>
      <c r="H14" s="4">
        <v>27</v>
      </c>
    </row>
    <row r="15" ht="60" customHeight="1" spans="1:8">
      <c r="A15" s="19"/>
      <c r="B15" s="4" t="s">
        <v>21</v>
      </c>
      <c r="C15" s="4" t="s">
        <v>121</v>
      </c>
      <c r="D15" s="4" t="s">
        <v>137</v>
      </c>
      <c r="E15" s="4"/>
      <c r="F15" s="4" t="s">
        <v>123</v>
      </c>
      <c r="G15" s="10">
        <v>0.95</v>
      </c>
      <c r="H15" s="4">
        <v>9</v>
      </c>
    </row>
    <row r="16" ht="39" customHeight="1" spans="1:8">
      <c r="A16" s="4" t="s">
        <v>84</v>
      </c>
      <c r="B16" s="43">
        <f>H15+H14+H11+H13+H12+G9</f>
        <v>76.5365853658537</v>
      </c>
      <c r="C16" s="43"/>
      <c r="D16" s="43"/>
      <c r="E16" s="43"/>
      <c r="F16" s="43"/>
      <c r="G16" s="43"/>
      <c r="H16" s="43"/>
    </row>
    <row r="17" ht="144.95" customHeight="1" spans="1:8">
      <c r="A17" s="4" t="s">
        <v>124</v>
      </c>
      <c r="B17" s="4"/>
      <c r="C17" s="5" t="s">
        <v>36</v>
      </c>
      <c r="D17" s="5"/>
      <c r="E17" s="5"/>
      <c r="F17" s="5"/>
      <c r="G17" s="5"/>
      <c r="H17" s="5"/>
    </row>
    <row r="18" ht="165" customHeight="1" spans="1:8">
      <c r="A18" s="4" t="s">
        <v>126</v>
      </c>
      <c r="B18" s="4"/>
      <c r="C18" s="5" t="s">
        <v>127</v>
      </c>
      <c r="D18" s="5"/>
      <c r="E18" s="5"/>
      <c r="F18" s="5"/>
      <c r="G18" s="5"/>
      <c r="H18" s="5"/>
    </row>
    <row r="19" ht="227.1" customHeight="1" spans="1:8">
      <c r="A19" s="4" t="s">
        <v>89</v>
      </c>
      <c r="B19" s="4"/>
      <c r="C19" s="4" t="s">
        <v>128</v>
      </c>
      <c r="D19" s="4"/>
      <c r="E19" s="4"/>
      <c r="F19" s="4"/>
      <c r="G19" s="4"/>
      <c r="H19" s="4"/>
    </row>
    <row r="20" ht="134.1" customHeight="1" spans="1:8">
      <c r="A20" s="16" t="s">
        <v>129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/>
    <pageSetUpPr fitToPage="1"/>
  </sheetPr>
  <dimension ref="A1:H20"/>
  <sheetViews>
    <sheetView workbookViewId="0">
      <selection activeCell="J5" sqref="J5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61.5" customHeight="1" spans="1:8">
      <c r="A1" s="22" t="s">
        <v>138</v>
      </c>
      <c r="B1" s="23"/>
      <c r="C1" s="23"/>
      <c r="D1" s="23"/>
      <c r="E1" s="23"/>
      <c r="F1" s="23"/>
      <c r="G1" s="23"/>
      <c r="H1" s="23"/>
    </row>
    <row r="2" ht="31.5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7</v>
      </c>
      <c r="B3" s="4"/>
      <c r="C3" s="4" t="s">
        <v>37</v>
      </c>
      <c r="D3" s="4"/>
      <c r="E3" s="4"/>
      <c r="F3" s="4"/>
      <c r="G3" s="4"/>
      <c r="H3" s="4"/>
    </row>
    <row r="4" ht="36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6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6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6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6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6" customHeight="1" spans="1:8">
      <c r="A9" s="8"/>
      <c r="B9" s="9"/>
      <c r="C9" s="4" t="s">
        <v>105</v>
      </c>
      <c r="D9" s="4">
        <v>153.35</v>
      </c>
      <c r="E9" s="4">
        <v>153.22</v>
      </c>
      <c r="F9" s="47">
        <f>E9/D9</f>
        <v>0.999152266058037</v>
      </c>
      <c r="G9" s="43">
        <f>F9*20</f>
        <v>19.9830453211607</v>
      </c>
      <c r="H9" s="43"/>
    </row>
    <row r="10" ht="42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48.75" customHeight="1" spans="1:8">
      <c r="A11" s="19"/>
      <c r="B11" s="19" t="s">
        <v>32</v>
      </c>
      <c r="C11" s="4" t="s">
        <v>107</v>
      </c>
      <c r="D11" s="4" t="s">
        <v>139</v>
      </c>
      <c r="E11" s="4"/>
      <c r="F11" s="4" t="s">
        <v>140</v>
      </c>
      <c r="G11" s="4" t="s">
        <v>140</v>
      </c>
      <c r="H11" s="4">
        <v>20</v>
      </c>
    </row>
    <row r="12" ht="56.25" customHeight="1" spans="1:8">
      <c r="A12" s="19"/>
      <c r="B12" s="11" t="s">
        <v>111</v>
      </c>
      <c r="C12" s="49" t="s">
        <v>72</v>
      </c>
      <c r="D12" s="4" t="s">
        <v>141</v>
      </c>
      <c r="E12" s="4"/>
      <c r="F12" s="4">
        <v>196</v>
      </c>
      <c r="G12" s="4">
        <v>196</v>
      </c>
      <c r="H12" s="4">
        <v>10</v>
      </c>
    </row>
    <row r="13" ht="36" customHeight="1" spans="1:8">
      <c r="A13" s="19"/>
      <c r="B13" s="19"/>
      <c r="C13" s="51" t="s">
        <v>74</v>
      </c>
      <c r="D13" s="13" t="s">
        <v>142</v>
      </c>
      <c r="E13" s="14"/>
      <c r="F13" s="10">
        <v>1</v>
      </c>
      <c r="G13" s="10">
        <v>1</v>
      </c>
      <c r="H13" s="4">
        <v>10</v>
      </c>
    </row>
    <row r="14" ht="51.75" customHeight="1" spans="1:8">
      <c r="A14" s="19"/>
      <c r="B14" s="11" t="s">
        <v>20</v>
      </c>
      <c r="C14" s="4" t="s">
        <v>77</v>
      </c>
      <c r="D14" s="4" t="s">
        <v>143</v>
      </c>
      <c r="E14" s="4"/>
      <c r="F14" s="4" t="s">
        <v>144</v>
      </c>
      <c r="G14" s="4" t="s">
        <v>144</v>
      </c>
      <c r="H14" s="4">
        <v>28</v>
      </c>
    </row>
    <row r="15" ht="48.75" customHeight="1" spans="1:8">
      <c r="A15" s="19"/>
      <c r="B15" s="4" t="s">
        <v>21</v>
      </c>
      <c r="C15" s="4" t="s">
        <v>121</v>
      </c>
      <c r="D15" s="4" t="s">
        <v>145</v>
      </c>
      <c r="E15" s="4"/>
      <c r="F15" s="4" t="s">
        <v>123</v>
      </c>
      <c r="G15" s="10">
        <v>0.95</v>
      </c>
      <c r="H15" s="4">
        <v>10</v>
      </c>
    </row>
    <row r="16" ht="41.25" customHeight="1" spans="1:8">
      <c r="A16" s="4" t="s">
        <v>84</v>
      </c>
      <c r="B16" s="43">
        <f>G9+H11+H12+H13+H14+H15</f>
        <v>97.9830453211607</v>
      </c>
      <c r="C16" s="43"/>
      <c r="D16" s="43"/>
      <c r="E16" s="43"/>
      <c r="F16" s="43"/>
      <c r="G16" s="43"/>
      <c r="H16" s="43"/>
    </row>
    <row r="17" ht="177" customHeight="1" spans="1:8">
      <c r="A17" s="4" t="s">
        <v>124</v>
      </c>
      <c r="B17" s="4"/>
      <c r="C17" s="5" t="s">
        <v>125</v>
      </c>
      <c r="D17" s="5"/>
      <c r="E17" s="5"/>
      <c r="F17" s="5"/>
      <c r="G17" s="5"/>
      <c r="H17" s="5"/>
    </row>
    <row r="18" ht="177" customHeight="1" spans="1:8">
      <c r="A18" s="4" t="s">
        <v>126</v>
      </c>
      <c r="B18" s="4"/>
      <c r="C18" s="5" t="s">
        <v>127</v>
      </c>
      <c r="D18" s="5"/>
      <c r="E18" s="5"/>
      <c r="F18" s="5"/>
      <c r="G18" s="5"/>
      <c r="H18" s="5"/>
    </row>
    <row r="19" ht="177" customHeight="1" spans="1:8">
      <c r="A19" s="4" t="s">
        <v>89</v>
      </c>
      <c r="B19" s="4"/>
      <c r="C19" s="4" t="s">
        <v>128</v>
      </c>
      <c r="D19" s="4"/>
      <c r="E19" s="4"/>
      <c r="F19" s="4"/>
      <c r="G19" s="4"/>
      <c r="H19" s="4"/>
    </row>
    <row r="20" ht="134.1" customHeight="1" spans="1:8">
      <c r="A20" s="16" t="s">
        <v>129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theme="5"/>
    <pageSetUpPr fitToPage="1"/>
  </sheetPr>
  <dimension ref="A1:H22"/>
  <sheetViews>
    <sheetView workbookViewId="0">
      <selection activeCell="J7" sqref="J7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54" customHeight="1" spans="1:8">
      <c r="A1" s="22" t="s">
        <v>146</v>
      </c>
      <c r="B1" s="23"/>
      <c r="C1" s="23"/>
      <c r="D1" s="23"/>
      <c r="E1" s="23"/>
      <c r="F1" s="23"/>
      <c r="G1" s="23"/>
      <c r="H1" s="23"/>
    </row>
    <row r="2" ht="21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7</v>
      </c>
      <c r="B3" s="4"/>
      <c r="C3" s="4" t="s">
        <v>147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0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0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0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0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0" customHeight="1" spans="1:8">
      <c r="A9" s="8"/>
      <c r="B9" s="9"/>
      <c r="C9" s="4" t="s">
        <v>105</v>
      </c>
      <c r="D9" s="4">
        <v>91.24</v>
      </c>
      <c r="E9" s="4">
        <v>49.81</v>
      </c>
      <c r="F9" s="47">
        <f>E9/D9</f>
        <v>0.545922840859272</v>
      </c>
      <c r="G9" s="43">
        <f>F9*20</f>
        <v>10.9184568171854</v>
      </c>
      <c r="H9" s="43"/>
    </row>
    <row r="10" ht="38.25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5.25" customHeight="1" spans="1:8">
      <c r="A11" s="19"/>
      <c r="B11" s="11" t="s">
        <v>32</v>
      </c>
      <c r="C11" s="11" t="s">
        <v>107</v>
      </c>
      <c r="D11" s="13" t="s">
        <v>148</v>
      </c>
      <c r="E11" s="14"/>
      <c r="F11" s="4" t="s">
        <v>149</v>
      </c>
      <c r="G11" s="4" t="s">
        <v>149</v>
      </c>
      <c r="H11" s="4">
        <v>10</v>
      </c>
    </row>
    <row r="12" ht="39" customHeight="1" spans="1:8">
      <c r="A12" s="19"/>
      <c r="B12" s="46"/>
      <c r="C12" s="46"/>
      <c r="D12" s="13" t="s">
        <v>150</v>
      </c>
      <c r="E12" s="14"/>
      <c r="F12" s="4" t="s">
        <v>151</v>
      </c>
      <c r="G12" s="4" t="s">
        <v>151</v>
      </c>
      <c r="H12" s="4">
        <v>10</v>
      </c>
    </row>
    <row r="13" ht="33" customHeight="1" spans="1:8">
      <c r="A13" s="19"/>
      <c r="B13" s="19" t="s">
        <v>71</v>
      </c>
      <c r="C13" s="52" t="s">
        <v>72</v>
      </c>
      <c r="D13" s="13" t="s">
        <v>152</v>
      </c>
      <c r="E13" s="14"/>
      <c r="F13" s="55">
        <v>2268</v>
      </c>
      <c r="G13" s="55">
        <v>2268</v>
      </c>
      <c r="H13" s="4">
        <v>20</v>
      </c>
    </row>
    <row r="14" ht="23.1" customHeight="1" spans="1:8">
      <c r="A14" s="19"/>
      <c r="B14" s="11" t="s">
        <v>20</v>
      </c>
      <c r="C14" s="11" t="s">
        <v>77</v>
      </c>
      <c r="D14" s="4" t="s">
        <v>153</v>
      </c>
      <c r="E14" s="4"/>
      <c r="F14" s="4" t="s">
        <v>154</v>
      </c>
      <c r="G14" s="4" t="s">
        <v>154</v>
      </c>
      <c r="H14" s="4">
        <v>8</v>
      </c>
    </row>
    <row r="15" ht="40.5" customHeight="1" spans="1:8">
      <c r="A15" s="19"/>
      <c r="B15" s="19"/>
      <c r="C15" s="46"/>
      <c r="D15" s="13" t="s">
        <v>155</v>
      </c>
      <c r="E15" s="14"/>
      <c r="F15" s="4" t="s">
        <v>156</v>
      </c>
      <c r="G15" s="4" t="s">
        <v>156</v>
      </c>
      <c r="H15" s="4">
        <v>8</v>
      </c>
    </row>
    <row r="16" ht="38.25" customHeight="1" spans="1:8">
      <c r="A16" s="19"/>
      <c r="B16" s="19"/>
      <c r="C16" s="46" t="s">
        <v>118</v>
      </c>
      <c r="D16" s="13" t="s">
        <v>157</v>
      </c>
      <c r="E16" s="14"/>
      <c r="F16" s="4" t="s">
        <v>158</v>
      </c>
      <c r="G16" s="4" t="s">
        <v>158</v>
      </c>
      <c r="H16" s="4">
        <v>9</v>
      </c>
    </row>
    <row r="17" ht="51.75" customHeight="1" spans="1:8">
      <c r="A17" s="19"/>
      <c r="B17" s="4" t="s">
        <v>21</v>
      </c>
      <c r="C17" s="4" t="s">
        <v>121</v>
      </c>
      <c r="D17" s="4" t="s">
        <v>159</v>
      </c>
      <c r="E17" s="4"/>
      <c r="F17" s="4" t="s">
        <v>123</v>
      </c>
      <c r="G17" s="10">
        <v>0.95</v>
      </c>
      <c r="H17" s="4">
        <v>8</v>
      </c>
    </row>
    <row r="18" ht="57.75" customHeight="1" spans="1:8">
      <c r="A18" s="4" t="s">
        <v>84</v>
      </c>
      <c r="B18" s="43">
        <f>G9+H11+H12+H13+H14+H15+H16+H17</f>
        <v>83.9184568171854</v>
      </c>
      <c r="C18" s="43"/>
      <c r="D18" s="43"/>
      <c r="E18" s="43"/>
      <c r="F18" s="43"/>
      <c r="G18" s="43"/>
      <c r="H18" s="43"/>
    </row>
    <row r="19" ht="158.25" customHeight="1" spans="1:8">
      <c r="A19" s="4" t="s">
        <v>124</v>
      </c>
      <c r="B19" s="4"/>
      <c r="C19" s="5" t="s">
        <v>160</v>
      </c>
      <c r="D19" s="5"/>
      <c r="E19" s="5"/>
      <c r="F19" s="5"/>
      <c r="G19" s="5"/>
      <c r="H19" s="5"/>
    </row>
    <row r="20" ht="155.1" customHeight="1" spans="1:8">
      <c r="A20" s="4" t="s">
        <v>126</v>
      </c>
      <c r="B20" s="4"/>
      <c r="C20" s="5" t="s">
        <v>127</v>
      </c>
      <c r="D20" s="5"/>
      <c r="E20" s="5"/>
      <c r="F20" s="5"/>
      <c r="G20" s="5"/>
      <c r="H20" s="5"/>
    </row>
    <row r="21" ht="189.75" customHeight="1" spans="1:8">
      <c r="A21" s="4" t="s">
        <v>89</v>
      </c>
      <c r="B21" s="4"/>
      <c r="C21" s="4" t="s">
        <v>128</v>
      </c>
      <c r="D21" s="4"/>
      <c r="E21" s="4"/>
      <c r="F21" s="4"/>
      <c r="G21" s="4"/>
      <c r="H21" s="4"/>
    </row>
    <row r="22" ht="161.25" customHeight="1" spans="1:8">
      <c r="A22" s="16" t="s">
        <v>129</v>
      </c>
      <c r="B22" s="17"/>
      <c r="C22" s="17"/>
      <c r="D22" s="17"/>
      <c r="E22" s="17"/>
      <c r="F22" s="17"/>
      <c r="G22" s="17"/>
      <c r="H22" s="17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1:B12"/>
    <mergeCell ref="B14:B16"/>
    <mergeCell ref="C11:C12"/>
    <mergeCell ref="C14:C15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theme="5"/>
    <pageSetUpPr fitToPage="1"/>
  </sheetPr>
  <dimension ref="A1:H23"/>
  <sheetViews>
    <sheetView workbookViewId="0">
      <selection activeCell="C20" sqref="C20:H20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50.25" customHeight="1" spans="1:8">
      <c r="A1" s="22" t="s">
        <v>161</v>
      </c>
      <c r="B1" s="23"/>
      <c r="C1" s="23"/>
      <c r="D1" s="23"/>
      <c r="E1" s="23"/>
      <c r="F1" s="23"/>
      <c r="G1" s="23"/>
      <c r="H1" s="23"/>
    </row>
    <row r="2" ht="21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5.25" customHeight="1" spans="1:8">
      <c r="A3" s="4" t="s">
        <v>7</v>
      </c>
      <c r="B3" s="4"/>
      <c r="C3" s="4" t="s">
        <v>39</v>
      </c>
      <c r="D3" s="4"/>
      <c r="E3" s="4"/>
      <c r="F3" s="4"/>
      <c r="G3" s="4"/>
      <c r="H3" s="4"/>
    </row>
    <row r="4" ht="35.2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5.2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5.2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5.2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0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0" customHeight="1" spans="1:8">
      <c r="A9" s="8"/>
      <c r="B9" s="9"/>
      <c r="C9" s="4" t="s">
        <v>105</v>
      </c>
      <c r="D9" s="4">
        <v>15.88</v>
      </c>
      <c r="E9" s="4">
        <v>6.82</v>
      </c>
      <c r="F9" s="47">
        <f>E9/D9</f>
        <v>0.429471032745592</v>
      </c>
      <c r="G9" s="43">
        <f>F9*20</f>
        <v>8.58942065491184</v>
      </c>
      <c r="H9" s="43"/>
    </row>
    <row r="10" ht="30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9" customHeight="1" spans="1:8">
      <c r="A11" s="19"/>
      <c r="B11" s="19" t="s">
        <v>32</v>
      </c>
      <c r="C11" s="11" t="s">
        <v>107</v>
      </c>
      <c r="D11" s="13" t="s">
        <v>162</v>
      </c>
      <c r="E11" s="14"/>
      <c r="F11" s="4" t="s">
        <v>163</v>
      </c>
      <c r="G11" s="4" t="s">
        <v>163</v>
      </c>
      <c r="H11" s="4">
        <v>20</v>
      </c>
    </row>
    <row r="12" ht="27" customHeight="1" spans="1:8">
      <c r="A12" s="19"/>
      <c r="B12" s="11" t="s">
        <v>111</v>
      </c>
      <c r="C12" s="51" t="s">
        <v>72</v>
      </c>
      <c r="D12" s="4" t="s">
        <v>164</v>
      </c>
      <c r="E12" s="4"/>
      <c r="F12" s="4">
        <v>1</v>
      </c>
      <c r="G12" s="4">
        <v>1</v>
      </c>
      <c r="H12" s="4">
        <v>5</v>
      </c>
    </row>
    <row r="13" ht="27" customHeight="1" spans="1:8">
      <c r="A13" s="19"/>
      <c r="B13" s="19"/>
      <c r="C13" s="52"/>
      <c r="D13" s="6" t="s">
        <v>165</v>
      </c>
      <c r="E13" s="7"/>
      <c r="F13" s="53">
        <v>2268</v>
      </c>
      <c r="G13" s="53">
        <v>2268</v>
      </c>
      <c r="H13" s="11">
        <v>10</v>
      </c>
    </row>
    <row r="14" ht="38.25" customHeight="1" spans="1:8">
      <c r="A14" s="19"/>
      <c r="B14" s="19"/>
      <c r="C14" s="49" t="s">
        <v>74</v>
      </c>
      <c r="D14" s="13" t="s">
        <v>166</v>
      </c>
      <c r="E14" s="14"/>
      <c r="F14" s="54">
        <v>1</v>
      </c>
      <c r="G14" s="54">
        <v>1</v>
      </c>
      <c r="H14" s="4">
        <v>4</v>
      </c>
    </row>
    <row r="15" ht="33.75" customHeight="1" spans="1:8">
      <c r="A15" s="19"/>
      <c r="B15" s="11" t="s">
        <v>20</v>
      </c>
      <c r="C15" s="11" t="s">
        <v>77</v>
      </c>
      <c r="D15" s="4" t="s">
        <v>167</v>
      </c>
      <c r="E15" s="4"/>
      <c r="F15" s="4" t="s">
        <v>168</v>
      </c>
      <c r="G15" s="4" t="s">
        <v>168</v>
      </c>
      <c r="H15" s="4">
        <v>10</v>
      </c>
    </row>
    <row r="16" ht="26.1" customHeight="1" spans="1:8">
      <c r="A16" s="19"/>
      <c r="B16" s="19"/>
      <c r="C16" s="46"/>
      <c r="D16" s="13" t="s">
        <v>155</v>
      </c>
      <c r="E16" s="14"/>
      <c r="F16" s="4" t="s">
        <v>156</v>
      </c>
      <c r="G16" s="4" t="s">
        <v>156</v>
      </c>
      <c r="H16" s="4">
        <v>10</v>
      </c>
    </row>
    <row r="17" ht="35.25" customHeight="1" spans="1:8">
      <c r="A17" s="19"/>
      <c r="B17" s="19"/>
      <c r="C17" s="46" t="s">
        <v>118</v>
      </c>
      <c r="D17" s="13" t="s">
        <v>169</v>
      </c>
      <c r="E17" s="14"/>
      <c r="F17" s="4" t="s">
        <v>170</v>
      </c>
      <c r="G17" s="4" t="s">
        <v>170</v>
      </c>
      <c r="H17" s="4">
        <v>10</v>
      </c>
    </row>
    <row r="18" ht="41.25" customHeight="1" spans="1:8">
      <c r="A18" s="19"/>
      <c r="B18" s="4" t="s">
        <v>21</v>
      </c>
      <c r="C18" s="4" t="s">
        <v>121</v>
      </c>
      <c r="D18" s="4" t="s">
        <v>171</v>
      </c>
      <c r="E18" s="4"/>
      <c r="F18" s="4" t="s">
        <v>123</v>
      </c>
      <c r="G18" s="10">
        <v>0.95</v>
      </c>
      <c r="H18" s="4">
        <v>10</v>
      </c>
    </row>
    <row r="19" ht="54.75" customHeight="1" spans="1:8">
      <c r="A19" s="4" t="s">
        <v>84</v>
      </c>
      <c r="B19" s="43">
        <f>G9+H11+H12+H13+H14+H15+H16+H17+H18</f>
        <v>87.5894206549118</v>
      </c>
      <c r="C19" s="43"/>
      <c r="D19" s="43"/>
      <c r="E19" s="43"/>
      <c r="F19" s="43"/>
      <c r="G19" s="43"/>
      <c r="H19" s="43"/>
    </row>
    <row r="20" ht="161.1" customHeight="1" spans="1:8">
      <c r="A20" s="4" t="s">
        <v>124</v>
      </c>
      <c r="B20" s="4"/>
      <c r="C20" s="5" t="s">
        <v>125</v>
      </c>
      <c r="D20" s="5"/>
      <c r="E20" s="5"/>
      <c r="F20" s="5"/>
      <c r="G20" s="5"/>
      <c r="H20" s="5"/>
    </row>
    <row r="21" ht="161.1" customHeight="1" spans="1:8">
      <c r="A21" s="4" t="s">
        <v>126</v>
      </c>
      <c r="B21" s="4"/>
      <c r="C21" s="5" t="s">
        <v>127</v>
      </c>
      <c r="D21" s="5"/>
      <c r="E21" s="5"/>
      <c r="F21" s="5"/>
      <c r="G21" s="5"/>
      <c r="H21" s="5"/>
    </row>
    <row r="22" ht="243" customHeight="1" spans="1:8">
      <c r="A22" s="4" t="s">
        <v>89</v>
      </c>
      <c r="B22" s="4"/>
      <c r="C22" s="4" t="s">
        <v>128</v>
      </c>
      <c r="D22" s="4"/>
      <c r="E22" s="4"/>
      <c r="F22" s="4"/>
      <c r="G22" s="4"/>
      <c r="H22" s="4"/>
    </row>
    <row r="23" ht="134.1" customHeight="1" spans="1:8">
      <c r="A23" s="16" t="s">
        <v>129</v>
      </c>
      <c r="B23" s="17"/>
      <c r="C23" s="17"/>
      <c r="D23" s="17"/>
      <c r="E23" s="17"/>
      <c r="F23" s="17"/>
      <c r="G23" s="17"/>
      <c r="H23" s="17"/>
    </row>
  </sheetData>
  <mergeCells count="38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H19"/>
    <mergeCell ref="A20:B20"/>
    <mergeCell ref="C20:H20"/>
    <mergeCell ref="A21:B21"/>
    <mergeCell ref="C21:H21"/>
    <mergeCell ref="A22:B22"/>
    <mergeCell ref="C22:H22"/>
    <mergeCell ref="A23:H23"/>
    <mergeCell ref="A10:A18"/>
    <mergeCell ref="B12:B14"/>
    <mergeCell ref="B15:B17"/>
    <mergeCell ref="C12:C13"/>
    <mergeCell ref="C15:C16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theme="5"/>
    <pageSetUpPr fitToPage="1"/>
  </sheetPr>
  <dimension ref="A1:H20"/>
  <sheetViews>
    <sheetView topLeftCell="A7" workbookViewId="0">
      <selection activeCell="G11" sqref="G11"/>
    </sheetView>
  </sheetViews>
  <sheetFormatPr defaultColWidth="9" defaultRowHeight="14.4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ht="54" customHeight="1" spans="1:8">
      <c r="A1" s="22" t="s">
        <v>172</v>
      </c>
      <c r="B1" s="23"/>
      <c r="C1" s="23"/>
      <c r="D1" s="23"/>
      <c r="E1" s="23"/>
      <c r="F1" s="23"/>
      <c r="G1" s="23"/>
      <c r="H1" s="23"/>
    </row>
    <row r="2" ht="37.5" customHeight="1" spans="1:8">
      <c r="A2" s="3" t="s">
        <v>92</v>
      </c>
      <c r="B2" s="3"/>
      <c r="C2" s="3"/>
      <c r="D2" s="3"/>
      <c r="E2" s="3"/>
      <c r="F2" s="3"/>
      <c r="G2" s="3"/>
      <c r="H2" s="3"/>
    </row>
    <row r="3" ht="37.5" customHeight="1" spans="1:8">
      <c r="A3" s="4" t="s">
        <v>7</v>
      </c>
      <c r="B3" s="4"/>
      <c r="C3" s="4" t="s">
        <v>40</v>
      </c>
      <c r="D3" s="4"/>
      <c r="E3" s="4"/>
      <c r="F3" s="4"/>
      <c r="G3" s="4"/>
      <c r="H3" s="4"/>
    </row>
    <row r="4" ht="37.5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96</v>
      </c>
    </row>
    <row r="5" ht="37.5" customHeight="1" spans="1:8">
      <c r="A5" s="4" t="s">
        <v>97</v>
      </c>
      <c r="B5" s="4"/>
      <c r="C5" s="5" t="s">
        <v>98</v>
      </c>
      <c r="D5" s="5"/>
      <c r="E5" s="5"/>
      <c r="F5" s="5"/>
      <c r="G5" s="5"/>
      <c r="H5" s="5"/>
    </row>
    <row r="6" ht="37.5" customHeight="1" spans="1:8">
      <c r="A6" s="4" t="s">
        <v>99</v>
      </c>
      <c r="B6" s="4"/>
      <c r="C6" s="5" t="s">
        <v>100</v>
      </c>
      <c r="D6" s="5"/>
      <c r="E6" s="5"/>
      <c r="F6" s="5"/>
      <c r="G6" s="5"/>
      <c r="H6" s="5"/>
    </row>
    <row r="7" ht="37.5" customHeight="1" spans="1:8">
      <c r="A7" s="4" t="s">
        <v>101</v>
      </c>
      <c r="B7" s="4"/>
      <c r="C7" s="5" t="s">
        <v>102</v>
      </c>
      <c r="D7" s="5"/>
      <c r="E7" s="5"/>
      <c r="F7" s="5"/>
      <c r="G7" s="5"/>
      <c r="H7" s="5"/>
    </row>
    <row r="8" ht="37.5" customHeight="1" spans="1:8">
      <c r="A8" s="6" t="s">
        <v>103</v>
      </c>
      <c r="B8" s="7"/>
      <c r="C8" s="4"/>
      <c r="D8" s="4" t="s">
        <v>55</v>
      </c>
      <c r="E8" s="4" t="s">
        <v>56</v>
      </c>
      <c r="F8" s="4" t="s">
        <v>57</v>
      </c>
      <c r="G8" s="6" t="s">
        <v>104</v>
      </c>
      <c r="H8" s="7"/>
    </row>
    <row r="9" ht="37.5" customHeight="1" spans="1:8">
      <c r="A9" s="8"/>
      <c r="B9" s="9"/>
      <c r="C9" s="4" t="s">
        <v>105</v>
      </c>
      <c r="D9" s="4">
        <v>64.64</v>
      </c>
      <c r="E9" s="4">
        <v>51.81</v>
      </c>
      <c r="F9" s="47">
        <f>E9/D9</f>
        <v>0.801516089108911</v>
      </c>
      <c r="G9" s="43">
        <f>F9*20</f>
        <v>16.0303217821782</v>
      </c>
      <c r="H9" s="43"/>
    </row>
    <row r="10" ht="37.5" customHeight="1" spans="1:8">
      <c r="A10" s="19" t="s">
        <v>106</v>
      </c>
      <c r="B10" s="46" t="s">
        <v>64</v>
      </c>
      <c r="C10" s="4" t="s">
        <v>65</v>
      </c>
      <c r="D10" s="4" t="s">
        <v>66</v>
      </c>
      <c r="E10" s="4"/>
      <c r="F10" s="4" t="s">
        <v>67</v>
      </c>
      <c r="G10" s="4" t="s">
        <v>68</v>
      </c>
      <c r="H10" s="4" t="s">
        <v>58</v>
      </c>
    </row>
    <row r="11" ht="37.5" customHeight="1" spans="1:8">
      <c r="A11" s="19"/>
      <c r="B11" s="19" t="s">
        <v>32</v>
      </c>
      <c r="C11" s="11" t="s">
        <v>107</v>
      </c>
      <c r="D11" s="13" t="s">
        <v>162</v>
      </c>
      <c r="E11" s="14"/>
      <c r="F11" s="4" t="s">
        <v>173</v>
      </c>
      <c r="G11" s="4" t="s">
        <v>173</v>
      </c>
      <c r="H11" s="4">
        <v>20</v>
      </c>
    </row>
    <row r="12" ht="46.5" customHeight="1" spans="1:8">
      <c r="A12" s="19"/>
      <c r="B12" s="11" t="s">
        <v>111</v>
      </c>
      <c r="C12" s="49" t="s">
        <v>72</v>
      </c>
      <c r="D12" s="4" t="s">
        <v>174</v>
      </c>
      <c r="E12" s="4"/>
      <c r="F12" s="10">
        <v>1</v>
      </c>
      <c r="G12" s="10">
        <v>1</v>
      </c>
      <c r="H12" s="4">
        <v>9</v>
      </c>
    </row>
    <row r="13" ht="37.5" customHeight="1" spans="1:8">
      <c r="A13" s="19"/>
      <c r="B13" s="19"/>
      <c r="C13" s="51" t="s">
        <v>74</v>
      </c>
      <c r="D13" s="13" t="s">
        <v>175</v>
      </c>
      <c r="E13" s="14"/>
      <c r="F13" s="10" t="s">
        <v>115</v>
      </c>
      <c r="G13" s="10" t="s">
        <v>115</v>
      </c>
      <c r="H13" s="4">
        <v>9</v>
      </c>
    </row>
    <row r="14" ht="45" customHeight="1" spans="1:8">
      <c r="A14" s="19"/>
      <c r="B14" s="11" t="s">
        <v>20</v>
      </c>
      <c r="C14" s="4" t="s">
        <v>77</v>
      </c>
      <c r="D14" s="4" t="s">
        <v>167</v>
      </c>
      <c r="E14" s="4"/>
      <c r="F14" s="4" t="s">
        <v>168</v>
      </c>
      <c r="G14" s="4" t="s">
        <v>168</v>
      </c>
      <c r="H14" s="4">
        <v>29</v>
      </c>
    </row>
    <row r="15" ht="52.5" customHeight="1" spans="1:8">
      <c r="A15" s="19"/>
      <c r="B15" s="4" t="s">
        <v>21</v>
      </c>
      <c r="C15" s="4" t="s">
        <v>121</v>
      </c>
      <c r="D15" s="4" t="s">
        <v>171</v>
      </c>
      <c r="E15" s="4"/>
      <c r="F15" s="4" t="s">
        <v>123</v>
      </c>
      <c r="G15" s="10">
        <v>0.95</v>
      </c>
      <c r="H15" s="4">
        <v>9</v>
      </c>
    </row>
    <row r="16" ht="47.25" customHeight="1" spans="1:8">
      <c r="A16" s="4" t="s">
        <v>84</v>
      </c>
      <c r="B16" s="43">
        <f>G9+H11+H12+H13+H14+H15</f>
        <v>92.0303217821782</v>
      </c>
      <c r="C16" s="43"/>
      <c r="D16" s="43"/>
      <c r="E16" s="43"/>
      <c r="F16" s="43"/>
      <c r="G16" s="43"/>
      <c r="H16" s="43"/>
    </row>
    <row r="17" ht="141" customHeight="1" spans="1:8">
      <c r="A17" s="4" t="s">
        <v>124</v>
      </c>
      <c r="B17" s="4"/>
      <c r="C17" s="5" t="s">
        <v>125</v>
      </c>
      <c r="D17" s="5"/>
      <c r="E17" s="5"/>
      <c r="F17" s="5"/>
      <c r="G17" s="5"/>
      <c r="H17" s="5"/>
    </row>
    <row r="18" ht="131.25" customHeight="1" spans="1:8">
      <c r="A18" s="4" t="s">
        <v>126</v>
      </c>
      <c r="B18" s="4"/>
      <c r="C18" s="5" t="s">
        <v>127</v>
      </c>
      <c r="D18" s="5"/>
      <c r="E18" s="5"/>
      <c r="F18" s="5"/>
      <c r="G18" s="5"/>
      <c r="H18" s="5"/>
    </row>
    <row r="19" ht="228.75" customHeight="1" spans="1:8">
      <c r="A19" s="4" t="s">
        <v>89</v>
      </c>
      <c r="B19" s="4"/>
      <c r="C19" s="4" t="s">
        <v>128</v>
      </c>
      <c r="D19" s="4"/>
      <c r="E19" s="4"/>
      <c r="F19" s="4"/>
      <c r="G19" s="4"/>
      <c r="H19" s="4"/>
    </row>
    <row r="20" ht="186" customHeight="1" spans="1:8">
      <c r="A20" s="16" t="s">
        <v>129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部门整体统计表</vt:lpstr>
      <vt:lpstr>汇总</vt:lpstr>
      <vt:lpstr>部门整体</vt:lpstr>
      <vt:lpstr>临聘人员</vt:lpstr>
      <vt:lpstr>党建经费</vt:lpstr>
      <vt:lpstr>定额补助</vt:lpstr>
      <vt:lpstr>区级公用经费</vt:lpstr>
      <vt:lpstr>免作业本费</vt:lpstr>
      <vt:lpstr>义务段学校教辅费</vt:lpstr>
      <vt:lpstr>  教育教学工作经费-招办专项</vt:lpstr>
      <vt:lpstr>教育教学工作经费-教工科专项</vt:lpstr>
      <vt:lpstr>体卫艺专项</vt:lpstr>
      <vt:lpstr>教育内涵发展及教学业务费</vt:lpstr>
      <vt:lpstr>教师体检费</vt:lpstr>
      <vt:lpstr>教师待遇（班主任）</vt:lpstr>
      <vt:lpstr>财政补贴困难生课后服务费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文子</cp:lastModifiedBy>
  <cp:revision>0</cp:revision>
  <dcterms:created xsi:type="dcterms:W3CDTF">2021-04-20T07:17:00Z</dcterms:created>
  <cp:lastPrinted>2024-04-23T01:38:00Z</cp:lastPrinted>
  <dcterms:modified xsi:type="dcterms:W3CDTF">2024-05-21T17:07:41Z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B299F65D441347B68B92F0D7FAAE2AC2_13</vt:lpwstr>
  </property>
  <property fmtid="{D5CDD505-2E9C-101B-9397-08002B2CF9AE}" pid="3" name="KSOProductBuildVer">
    <vt:lpwstr>2052-12.1.0.16929</vt:lpwstr>
  </property>
</Properties>
</file>