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1000"/>
  </bookViews>
  <sheets>
    <sheet name="部门整体统计表" sheetId="3" r:id="rId1"/>
    <sheet name="汇总1" sheetId="33" r:id="rId2"/>
    <sheet name="部门整体" sheetId="1" r:id="rId3"/>
    <sheet name="临聘人员工资" sheetId="10" r:id="rId4"/>
    <sheet name="党建经费" sheetId="4" r:id="rId5"/>
    <sheet name="定额补助" sheetId="5" r:id="rId6"/>
    <sheet name="初中公用经费" sheetId="25" r:id="rId7"/>
    <sheet name="免作业本费" sheetId="26" r:id="rId8"/>
    <sheet name="义务段学校教辅费" sheetId="27" r:id="rId9"/>
    <sheet name="教育教学工作经费-招办专项" sheetId="12" r:id="rId10"/>
    <sheet name="教育教学工作经费-教工科专项" sheetId="29" r:id="rId11"/>
    <sheet name="体卫艺专项" sheetId="28" r:id="rId12"/>
    <sheet name="教育内涵发展及教学业务" sheetId="23" r:id="rId13"/>
    <sheet name="教师体检费" sheetId="20" r:id="rId14"/>
    <sheet name="教师待遇（班主任津贴）" sheetId="30" r:id="rId15"/>
    <sheet name="教育教学工作经费-安信办专项经费" sheetId="31" r:id="rId16"/>
    <sheet name="困难学生及小规模学校课后服务财政补贴" sheetId="3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<sst xmlns="http://schemas.openxmlformats.org/spreadsheetml/2006/main" count="970" uniqueCount="233">
  <si>
    <t>2023年度东西湖区整体自评统计表</t>
  </si>
  <si>
    <t>填表人：吴常红</t>
  </si>
  <si>
    <t>联系电话：83260970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</si>
  <si>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</si>
  <si>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</si>
  <si>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</si>
  <si>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</si>
  <si>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</si>
  <si>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</si>
  <si>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</si>
  <si>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</si>
  <si>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</si>
  <si>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</si>
  <si>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</si>
  <si>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</si>
  <si>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</si>
  <si>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</si>
  <si>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</si>
  <si>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</si>
  <si>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</si>
  <si>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</si>
  <si>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</si>
  <si>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</si>
  <si>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038005</t>
  </si>
  <si>
    <t>武汉市吴家山第三中学</t>
  </si>
  <si>
    <t>部门整体</t>
  </si>
  <si>
    <t>2023年度武汉市吴家山第三中学部门项目绩效自评情况汇总表</t>
  </si>
  <si>
    <t>联系电话：13627261842</t>
  </si>
  <si>
    <t>项目自评得分</t>
  </si>
  <si>
    <t>成本指标（20分）</t>
  </si>
  <si>
    <t>满意度指标
（10分）</t>
  </si>
  <si>
    <t>临聘人员工资</t>
  </si>
  <si>
    <t>党建经费</t>
  </si>
  <si>
    <t>请款进度较慢</t>
  </si>
  <si>
    <t>定额补助</t>
  </si>
  <si>
    <t>初中公用经费</t>
  </si>
  <si>
    <t>免作业本费</t>
  </si>
  <si>
    <t>义务段学校教辅费</t>
  </si>
  <si>
    <t>教育教学工作经费-招办专项</t>
  </si>
  <si>
    <t>教育教学工作经费-教工科专项</t>
  </si>
  <si>
    <t>体卫艺专项</t>
  </si>
  <si>
    <t>教育内涵发展及教学业务费</t>
  </si>
  <si>
    <t>教师体检费</t>
  </si>
  <si>
    <t>教师待遇(班主任津贴)</t>
  </si>
  <si>
    <t>教育教学工作经费-安信办专项经费</t>
  </si>
  <si>
    <t>困难学生及小规模学校课后服务财政补贴</t>
  </si>
  <si>
    <t>2023年度武汉市吴家山第三中学部门整体绩效自评表</t>
  </si>
  <si>
    <t>单位名称：武汉市吴家山第三中学                                   填报日期：2024年4月15日</t>
  </si>
  <si>
    <t>单位名称</t>
  </si>
  <si>
    <t>基本支出总额</t>
  </si>
  <si>
    <t>项目支出总额</t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</si>
  <si>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</si>
  <si>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</si>
  <si>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</si>
  <si>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</si>
  <si>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</si>
  <si>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部门整体支出总额</t>
  </si>
  <si>
    <t>年度绩效目标1：
（92.18分）</t>
  </si>
  <si>
    <t>通过项目的实施，进一步提高我校的质量，办人民满意的教育。激发我校教师工作的积极性，促进教师的专业发展。
在严格执行上级财经纪律制度的前提下，2023年度完成各项资金支出进度要求，保障学校各项工作顺利开展。</t>
  </si>
  <si>
    <t>年度
绩效
目标</t>
  </si>
  <si>
    <t>一级指标</t>
  </si>
  <si>
    <t>二级指标</t>
  </si>
  <si>
    <t>三级指标</t>
  </si>
  <si>
    <t>年初目标值（A）</t>
  </si>
  <si>
    <t>实际完成值（B）</t>
  </si>
  <si>
    <t>得分</t>
  </si>
  <si>
    <t>经济成本指标</t>
  </si>
  <si>
    <t>教学成本控制率（16分）</t>
  </si>
  <si>
    <t>数量指标</t>
  </si>
  <si>
    <t>各项业务工作安排完成率（10分）</t>
  </si>
  <si>
    <t>质量指标</t>
  </si>
  <si>
    <t>人员经费及公用经费预算控制率（10分）</t>
  </si>
  <si>
    <t>社会效益指标</t>
  </si>
  <si>
    <t>提升教育教学质量（28分）</t>
  </si>
  <si>
    <t>提升单位形象</t>
  </si>
  <si>
    <t xml:space="preserve"> 群众满意度指标</t>
  </si>
  <si>
    <t>社会满意度（10分）</t>
  </si>
  <si>
    <t>95%以上</t>
  </si>
  <si>
    <t>年度绩效目标2：
（XX分）</t>
  </si>
  <si>
    <t>……</t>
  </si>
  <si>
    <t>总分</t>
  </si>
  <si>
    <t>偏差大或
目标未完成
原因分析</t>
  </si>
  <si>
    <t>改进措施及
结果应用方案</t>
  </si>
  <si>
    <t>我校虽制定了绩效目标，但绩效目标指标值不量化，有部分绩效目标不够细化、明确，不便于与项目实施效果进行对比分析。今后将进一步完善绩效目标，加强绩效目标与计划期内的任务数相对应性、与预算确定的资金量相匹配性。</t>
  </si>
  <si>
    <t>单位主要负责人
签批意见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</si>
  <si>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</si>
  <si>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</si>
  <si>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t>2023年度武汉市吴家山第三中学临聘人员工资项目绩效自评表</t>
  </si>
  <si>
    <t>单位名称：武汉市吴家山第三中学                        填报日期：2024.4.15</t>
  </si>
  <si>
    <t>主管部门</t>
  </si>
  <si>
    <t>武汉市东西湖区教育局</t>
  </si>
  <si>
    <t>项目实施单位</t>
  </si>
  <si>
    <t xml:space="preserve">武汉市吴家山第三中学 </t>
  </si>
  <si>
    <t>项目类别</t>
  </si>
  <si>
    <t>1、部门预算项目   □   2、区直专项   □</t>
  </si>
  <si>
    <t>项目属性</t>
  </si>
  <si>
    <t>1、持续性项目     □   2、新增性项目 □</t>
  </si>
  <si>
    <t>项目类型</t>
  </si>
  <si>
    <t>1、常年性项目     ☑   2、延续性项目 □      3、一次性项目 □</t>
  </si>
  <si>
    <t>年度财政资金总额</t>
  </si>
  <si>
    <t>严格按文件执行</t>
  </si>
  <si>
    <t>产出
指标
（20分）</t>
  </si>
  <si>
    <t>发放到位人数</t>
  </si>
  <si>
    <t>全部</t>
  </si>
  <si>
    <t>时效指标</t>
  </si>
  <si>
    <t>每月按时发放</t>
  </si>
  <si>
    <t>按时完成</t>
  </si>
  <si>
    <t>满足各学校教学工作需求，确保学校教育教学工作正常进行</t>
  </si>
  <si>
    <t>确保</t>
  </si>
  <si>
    <t>可持续
影响指标</t>
  </si>
  <si>
    <t>提高教育教学质量，促进教育发展</t>
  </si>
  <si>
    <t>提高</t>
  </si>
  <si>
    <t>服务对象
满意度指标</t>
  </si>
  <si>
    <t>教师满意度</t>
  </si>
  <si>
    <t>≥90%</t>
  </si>
  <si>
    <t>无</t>
  </si>
  <si>
    <t>进一步细化预算项目指标值，提高项目实施效果。</t>
  </si>
  <si>
    <t xml:space="preserve">    
                          签名：               
                                                年    月     日</t>
  </si>
  <si>
    <r>
      <rPr>
        <sz val="20"/>
        <color theme="1"/>
        <rFont val="方正小标宋简体"/>
        <charset val="134"/>
      </rPr>
      <t>2023年度武汉市吴家山第三中学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党建经费项目绩效自评表</t>
    </r>
  </si>
  <si>
    <t>1、常年性项目    ☑    2、延续性项目 □      3、一次性项目 □</t>
  </si>
  <si>
    <t>党员人均活动成本</t>
  </si>
  <si>
    <t>不低于200元/人</t>
  </si>
  <si>
    <t>党员培训人数</t>
  </si>
  <si>
    <t>培训合格率</t>
  </si>
  <si>
    <t>活动长效影响度及在全系统营造良好风气</t>
  </si>
  <si>
    <t>受益对象满意度</t>
  </si>
  <si>
    <t>由于请款进度较慢，未能完成项目的使用</t>
  </si>
  <si>
    <r>
      <rPr>
        <sz val="20"/>
        <color theme="1"/>
        <rFont val="方正小标宋简体"/>
        <charset val="134"/>
      </rPr>
      <t>2023年度武汉市吴家山第三中学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定额补助项目绩效自评表</t>
    </r>
  </si>
  <si>
    <t>伙食补助标准　</t>
  </si>
  <si>
    <t>6600元每人每年</t>
  </si>
  <si>
    <t>补助在职教职工人次数数</t>
  </si>
  <si>
    <t>补助覆盖率</t>
  </si>
  <si>
    <t>保障教职工基本需求，提高教师生活质量　</t>
  </si>
  <si>
    <t>保障</t>
  </si>
  <si>
    <t>教职工满意度</t>
  </si>
  <si>
    <t>2023年度武汉市吴家山第三中学初中公用经费项目绩效自评表</t>
  </si>
  <si>
    <t>初中公用经费生均标准</t>
  </si>
  <si>
    <t>402元/人</t>
  </si>
  <si>
    <t>特教生公用经费生均标准</t>
  </si>
  <si>
    <t>720元/人</t>
  </si>
  <si>
    <t>初中公用经费人数</t>
  </si>
  <si>
    <t>初中公用经费补助学校数</t>
  </si>
  <si>
    <t>保障学校日常运转　</t>
  </si>
  <si>
    <t>完成</t>
  </si>
  <si>
    <t>教育教学活动顺利开展</t>
  </si>
  <si>
    <t>顺利开展</t>
  </si>
  <si>
    <t>教育教学质量稳步提升</t>
  </si>
  <si>
    <t>提升</t>
  </si>
  <si>
    <t>师生满意率</t>
  </si>
  <si>
    <t>请款进度较慢。</t>
  </si>
  <si>
    <t>2023年度武汉市吴家山第三中学免作业本费项目绩效自评表</t>
  </si>
  <si>
    <t>单位名称：武汉市吴家山第三中学                       填报日期：2024.4.15</t>
  </si>
  <si>
    <t>初中生均标准</t>
  </si>
  <si>
    <t>70元/生</t>
  </si>
  <si>
    <t>发放义务段学校数</t>
  </si>
  <si>
    <t>发放义务段学生数</t>
  </si>
  <si>
    <t>发放覆盖率</t>
  </si>
  <si>
    <t>减轻家长负担，保障义务段学生入学</t>
  </si>
  <si>
    <t>减轻</t>
  </si>
  <si>
    <t>促进教育公平</t>
  </si>
  <si>
    <t>促进</t>
  </si>
  <si>
    <t>学生满意度</t>
  </si>
  <si>
    <r>
      <rPr>
        <sz val="20"/>
        <color theme="1"/>
        <rFont val="方正小标宋简体"/>
        <charset val="134"/>
      </rPr>
      <t>2023年度武汉市吴家山第三中学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义务段学校教辅费项目绩效自评表</t>
    </r>
  </si>
  <si>
    <t>135元/生/学期</t>
  </si>
  <si>
    <t>数量指标教辅费发放率</t>
  </si>
  <si>
    <t>教科书是否按时发放</t>
  </si>
  <si>
    <r>
      <rPr>
        <sz val="20"/>
        <color theme="1"/>
        <rFont val="方正小标宋简体"/>
        <charset val="134"/>
      </rPr>
      <t>2023年度武汉市吴家山第三中学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教育教学工作经费项目绩效自评表</t>
    </r>
  </si>
  <si>
    <t>按全市平均标准落实</t>
  </si>
  <si>
    <t>按标准落实</t>
  </si>
  <si>
    <t>标准化考点升级改造正常运转考场数量</t>
  </si>
  <si>
    <t>验收合格率</t>
  </si>
  <si>
    <t>提升考试管理水平和质量,形成标准化防控的氛围　</t>
  </si>
  <si>
    <r>
      <rPr>
        <sz val="20"/>
        <color theme="1"/>
        <rFont val="方正小标宋简体"/>
        <charset val="134"/>
      </rPr>
      <t>2023年度武汉市三店学校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教育教学工作经费项目绩效自评表</t>
    </r>
  </si>
  <si>
    <t>按文件执行</t>
  </si>
  <si>
    <t>2023年度体卫艺专项项目绩效自评表</t>
  </si>
  <si>
    <t>单位名称：武汉市吴家山第三中学                                     填报日期：2024.4.15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</si>
  <si>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</si>
  <si>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项目预算金额</t>
  </si>
  <si>
    <t>社会成本指标</t>
  </si>
  <si>
    <t>培训人数</t>
  </si>
  <si>
    <t>按实际</t>
  </si>
  <si>
    <t>参加活动人数</t>
  </si>
  <si>
    <t>计划标准</t>
  </si>
  <si>
    <t>开展阳光体育活动学校</t>
  </si>
  <si>
    <t>突发性卫生公共安全</t>
  </si>
  <si>
    <t>活动开展</t>
  </si>
  <si>
    <t>及时</t>
  </si>
  <si>
    <t>经济效益指标</t>
  </si>
  <si>
    <t>安全事故发生率</t>
  </si>
  <si>
    <t>推动全民健康运动</t>
  </si>
  <si>
    <t>生态效益指标</t>
  </si>
  <si>
    <t>提高学生综合素质</t>
  </si>
  <si>
    <t>效果明显</t>
  </si>
  <si>
    <t>服务对象满意度</t>
  </si>
  <si>
    <t>社会关注度不断提升</t>
  </si>
  <si>
    <t>满意</t>
  </si>
  <si>
    <r>
      <rPr>
        <sz val="20"/>
        <color theme="1"/>
        <rFont val="方正小标宋简体"/>
        <charset val="134"/>
      </rPr>
      <t>2023年度武汉市吴家山第三中学</t>
    </r>
    <r>
      <rPr>
        <u/>
        <sz val="20"/>
        <color theme="1"/>
        <rFont val="方正小标宋简体"/>
        <charset val="134"/>
      </rPr>
      <t xml:space="preserve">
教育内涵发展及教学业务费</t>
    </r>
    <r>
      <rPr>
        <sz val="20"/>
        <color theme="1"/>
        <rFont val="方正小标宋简体"/>
        <charset val="134"/>
      </rPr>
      <t>项目绩效自评表</t>
    </r>
  </si>
  <si>
    <t>不突破预算　</t>
  </si>
  <si>
    <t>全面提高教育教学质量</t>
  </si>
  <si>
    <t>2023年度教师体检费项项目绩效自评表</t>
  </si>
  <si>
    <t>单位名称：武汉市吴家山第三中学                                    填报日期：2024.4.15</t>
  </si>
  <si>
    <t>生态环境成本指标</t>
  </si>
  <si>
    <t>教师地位得到提升</t>
  </si>
  <si>
    <t>参加体检人数</t>
  </si>
  <si>
    <t>体检覆盖率</t>
  </si>
  <si>
    <t>按时完成率</t>
  </si>
  <si>
    <t>社会地位提升</t>
  </si>
  <si>
    <t>退休和在职教职工</t>
  </si>
  <si>
    <t>2023年度武汉市吴家山第三中学
教师待遇项目绩效自评表</t>
  </si>
  <si>
    <t>单位名称：武汉市吴家山第三中学                                填报日期：2024.4.15</t>
  </si>
  <si>
    <t>教师待遇（班主任津贴）</t>
  </si>
  <si>
    <t>班级数量</t>
  </si>
  <si>
    <t>高质量保质保量完成</t>
  </si>
  <si>
    <t>按时足额发放相关待遇</t>
  </si>
  <si>
    <t>12月</t>
  </si>
  <si>
    <t>满足学生家长对班级管理的诉求</t>
  </si>
  <si>
    <t>加强家校之间的沟通联系</t>
  </si>
  <si>
    <t>完成班级管理既定工作任务</t>
  </si>
  <si>
    <t>学生、家长对班级满意度不断提升</t>
  </si>
  <si>
    <t>师生满意度</t>
  </si>
  <si>
    <t>2023年度武汉市吴家山第三中学
教育教学工作经费项目绩效自评表</t>
  </si>
  <si>
    <t>安信办专项经费</t>
  </si>
  <si>
    <t>学校安全保障</t>
  </si>
  <si>
    <t>安全</t>
  </si>
  <si>
    <t>全校师生人数</t>
  </si>
  <si>
    <t>全额</t>
  </si>
  <si>
    <t>安全覆盖率</t>
  </si>
  <si>
    <t>2023年度武汉市吴家山第三中学困难学生
及小规模学校课后服务财政补贴项目绩效自评表</t>
  </si>
  <si>
    <t>单位名称：武汉市吴家山第三中学                               填报日期：2024.4.15</t>
  </si>
  <si>
    <t>服务学生</t>
  </si>
  <si>
    <t>贫困生人数</t>
  </si>
  <si>
    <t>课后服务效果</t>
  </si>
  <si>
    <t>支付课后服务费财政补贴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</si>
</sst>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0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sz val="10.5"/>
      <color theme="1"/>
      <name val="SimSun"/>
      <charset val="134"/>
    </font>
    <font>
      <sz val="10.5"/>
      <name val="宋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1"/>
      <color rgb="FFFF0000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永中宋体"/>
      <charset val="134"/>
    </font>
    <font>
      <u/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0" fillId="0" borderId="0" applyProtection="0"/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8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0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10" fontId="0" fillId="0" borderId="0" xfId="3" applyNumberFormat="1" applyFill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9" fontId="0" fillId="0" borderId="0" xfId="3" applyNumberForma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9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10" fontId="1" fillId="0" borderId="0" xfId="0" applyNumberFormat="1" applyFont="1" applyFill="1" applyAlignment="1" applyProtection="1">
      <alignment vertical="center"/>
    </xf>
    <xf numFmtId="0" fontId="1" fillId="0" borderId="11" xfId="0" applyFont="1" applyFill="1" applyBorder="1" applyAlignment="1" applyProtection="1">
      <alignment horizontal="center" vertical="center" wrapText="1"/>
    </xf>
    <xf numFmtId="176" fontId="11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9" fontId="16" fillId="0" borderId="0" xfId="52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9" fontId="0" fillId="0" borderId="0" xfId="52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9" fontId="17" fillId="0" borderId="1" xfId="52" applyFont="1" applyFill="1" applyBorder="1" applyAlignment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10" fontId="1" fillId="0" borderId="1" xfId="0" applyNumberFormat="1" applyFont="1" applyFill="1" applyBorder="1" applyAlignment="1" applyProtection="1">
      <alignment vertical="center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6年附加预算表" xfId="50"/>
    <cellStyle name="常规 3" xfId="51"/>
    <cellStyle name="百分比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I20" sqref="I20"/>
    </sheetView>
  </sheetViews>
  <sheetFormatPr defaultColWidth="9" defaultRowHeight="13.5" outlineLevelRow="4"/>
  <cols>
    <col min="1" max="6" width="9" style="1"/>
    <col min="7" max="7" width="13.625" style="1" customWidth="1"/>
    <col min="8" max="16" width="9" style="1"/>
    <col min="17" max="17" width="15.375" style="1" customWidth="1"/>
    <col min="18" max="16384" width="9" style="1"/>
  </cols>
  <sheetData>
    <row r="1" s="1" customFormat="1" ht="29.25" spans="1:17">
      <c r="A1" s="63" t="s">
        <v>0</v>
      </c>
      <c r="B1" s="63"/>
      <c r="C1" s="63"/>
      <c r="D1" s="64"/>
      <c r="E1" s="64"/>
      <c r="F1" s="64"/>
      <c r="G1" s="64"/>
      <c r="H1" s="64"/>
      <c r="I1" s="64"/>
      <c r="J1" s="70"/>
      <c r="K1" s="71"/>
      <c r="L1" s="71"/>
      <c r="M1" s="71"/>
      <c r="N1" s="71"/>
      <c r="O1" s="71"/>
      <c r="P1" s="71"/>
      <c r="Q1" s="64"/>
    </row>
    <row r="2" s="1" customFormat="1" ht="31" customHeight="1" spans="1:17">
      <c r="A2" s="65" t="s">
        <v>1</v>
      </c>
      <c r="B2" s="65"/>
      <c r="C2" s="65"/>
      <c r="D2" s="65"/>
      <c r="E2" s="65"/>
      <c r="F2" s="65" t="s">
        <v>2</v>
      </c>
      <c r="G2" s="65"/>
      <c r="H2" s="65"/>
      <c r="I2" s="65"/>
      <c r="J2" s="72"/>
      <c r="K2" s="73"/>
      <c r="L2" s="73"/>
      <c r="M2" s="73"/>
      <c r="N2" s="73"/>
      <c r="O2" s="73"/>
      <c r="P2" s="73"/>
      <c r="Q2" s="65" t="s">
        <v>3</v>
      </c>
    </row>
    <row r="3" s="1" customFormat="1" spans="1:17">
      <c r="A3" s="66" t="s">
        <v>4</v>
      </c>
      <c r="B3" s="67" t="s">
        <v>5</v>
      </c>
      <c r="C3" s="67" t="s">
        <v>6</v>
      </c>
      <c r="D3" s="67" t="s">
        <v>7</v>
      </c>
      <c r="E3" s="67" t="s">
        <v>8</v>
      </c>
      <c r="F3" s="66" t="s">
        <v>9</v>
      </c>
      <c r="G3" s="66"/>
      <c r="H3" s="66"/>
      <c r="I3" s="67" t="s">
        <v>10</v>
      </c>
      <c r="J3" s="74" t="s">
        <v>11</v>
      </c>
      <c r="K3" s="75" t="s">
        <v>12</v>
      </c>
      <c r="L3" s="75"/>
      <c r="M3" s="75"/>
      <c r="N3" s="75"/>
      <c r="O3" s="75"/>
      <c r="P3" s="76"/>
      <c r="Q3" s="78" t="s">
        <v>13</v>
      </c>
    </row>
    <row r="4" s="1" customFormat="1" ht="40.5" spans="1:17">
      <c r="A4" s="66"/>
      <c r="B4" s="68"/>
      <c r="C4" s="68"/>
      <c r="D4" s="68"/>
      <c r="E4" s="68"/>
      <c r="F4" s="68" t="s">
        <v>14</v>
      </c>
      <c r="G4" s="68" t="s">
        <v>15</v>
      </c>
      <c r="H4" s="68" t="s">
        <v>16</v>
      </c>
      <c r="I4" s="68"/>
      <c r="J4" s="74"/>
      <c r="K4" s="76" t="s">
        <v>17</v>
      </c>
      <c r="L4" s="66" t="s">
        <v>18</v>
      </c>
      <c r="M4" s="66" t="s">
        <v>19</v>
      </c>
      <c r="N4" s="66" t="s">
        <v>20</v>
      </c>
      <c r="O4" s="66" t="s">
        <v>21</v>
      </c>
      <c r="P4" s="66" t="s">
        <v>22</v>
      </c>
      <c r="Q4" s="79"/>
    </row>
    <row r="5" s="1" customFormat="1" ht="39" customHeight="1" spans="1:17">
      <c r="A5" s="54">
        <v>1</v>
      </c>
      <c r="B5" s="80" t="s">
        <v>23</v>
      </c>
      <c r="C5" s="69" t="s">
        <v>24</v>
      </c>
      <c r="D5" s="54" t="s">
        <v>25</v>
      </c>
      <c r="E5" s="69" t="s">
        <v>24</v>
      </c>
      <c r="F5" s="54">
        <v>7121.19</v>
      </c>
      <c r="G5" s="54">
        <f>H5-F5</f>
        <v>589.690000000001</v>
      </c>
      <c r="H5" s="54">
        <v>7710.88</v>
      </c>
      <c r="I5" s="54">
        <v>6374.58</v>
      </c>
      <c r="J5" s="77">
        <v>0.8267</v>
      </c>
      <c r="K5" s="54">
        <v>16.53</v>
      </c>
      <c r="L5" s="54">
        <v>20</v>
      </c>
      <c r="M5" s="54">
        <v>17</v>
      </c>
      <c r="N5" s="54">
        <v>29</v>
      </c>
      <c r="O5" s="54">
        <v>10</v>
      </c>
      <c r="P5" s="54">
        <f>SUM(K5:O5)</f>
        <v>92.53</v>
      </c>
      <c r="Q5" s="54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156944444444444" right="0.0784722222222222" top="0.196527777777778" bottom="0.118055555555556" header="0.118055555555556" footer="0.156944444444444"/>
  <pageSetup paperSize="9" scale="85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0"/>
  <sheetViews>
    <sheetView workbookViewId="0">
      <selection activeCell="A1" sqref="A1:H1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54" customHeight="1" spans="1:8">
      <c r="A1" s="2" t="s">
        <v>166</v>
      </c>
      <c r="B1" s="20"/>
      <c r="C1" s="20"/>
      <c r="D1" s="20"/>
      <c r="E1" s="20"/>
      <c r="F1" s="20"/>
      <c r="G1" s="20"/>
      <c r="H1" s="20"/>
    </row>
    <row r="2" s="1" customFormat="1" ht="21" customHeight="1" spans="1:8">
      <c r="A2" s="3" t="s">
        <v>88</v>
      </c>
      <c r="B2" s="3"/>
      <c r="C2" s="3"/>
      <c r="D2" s="3"/>
      <c r="E2" s="3"/>
      <c r="F2" s="3"/>
      <c r="G2" s="3"/>
      <c r="H2" s="3"/>
    </row>
    <row r="3" s="1" customFormat="1" ht="34" customHeight="1" spans="1:8">
      <c r="A3" s="4" t="s">
        <v>7</v>
      </c>
      <c r="B3" s="4"/>
      <c r="C3" s="4" t="s">
        <v>38</v>
      </c>
      <c r="D3" s="4"/>
      <c r="E3" s="4"/>
      <c r="F3" s="4"/>
      <c r="G3" s="4"/>
      <c r="H3" s="4"/>
    </row>
    <row r="4" s="1" customFormat="1" ht="34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4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4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4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4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4" customHeight="1" spans="1:8">
      <c r="A9" s="8"/>
      <c r="B9" s="9"/>
      <c r="C9" s="4" t="s">
        <v>99</v>
      </c>
      <c r="D9" s="4">
        <v>5.51</v>
      </c>
      <c r="E9" s="4">
        <v>5.43</v>
      </c>
      <c r="F9" s="31">
        <f>E9/D9</f>
        <v>0.985480943738657</v>
      </c>
      <c r="G9" s="23">
        <f>F9*20</f>
        <v>19.7096188747731</v>
      </c>
      <c r="H9" s="23"/>
    </row>
    <row r="10" s="1" customFormat="1" ht="34" customHeight="1" spans="1:8">
      <c r="A10" s="21" t="s">
        <v>59</v>
      </c>
      <c r="B10" s="2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4" customHeight="1" spans="1:8">
      <c r="A11" s="21"/>
      <c r="B11" s="21" t="s">
        <v>29</v>
      </c>
      <c r="C11" s="4" t="s">
        <v>66</v>
      </c>
      <c r="D11" s="4" t="s">
        <v>167</v>
      </c>
      <c r="E11" s="4"/>
      <c r="F11" s="4" t="s">
        <v>168</v>
      </c>
      <c r="G11" s="4" t="s">
        <v>168</v>
      </c>
      <c r="H11" s="4">
        <v>20</v>
      </c>
    </row>
    <row r="12" s="1" customFormat="1" ht="34" customHeight="1" spans="1:8">
      <c r="A12" s="21"/>
      <c r="B12" s="11" t="s">
        <v>101</v>
      </c>
      <c r="C12" s="26" t="s">
        <v>68</v>
      </c>
      <c r="D12" s="4" t="s">
        <v>169</v>
      </c>
      <c r="E12" s="4"/>
      <c r="F12" s="4">
        <v>45</v>
      </c>
      <c r="G12" s="4">
        <v>45</v>
      </c>
      <c r="H12" s="4">
        <v>10</v>
      </c>
    </row>
    <row r="13" s="1" customFormat="1" ht="34" customHeight="1" spans="1:8">
      <c r="A13" s="21"/>
      <c r="B13" s="21"/>
      <c r="C13" s="28" t="s">
        <v>70</v>
      </c>
      <c r="D13" s="13" t="s">
        <v>170</v>
      </c>
      <c r="E13" s="14"/>
      <c r="F13" s="10">
        <v>1</v>
      </c>
      <c r="G13" s="10">
        <v>1</v>
      </c>
      <c r="H13" s="4">
        <v>10</v>
      </c>
    </row>
    <row r="14" s="1" customFormat="1" ht="34" customHeight="1" spans="1:8">
      <c r="A14" s="21"/>
      <c r="B14" s="11" t="s">
        <v>20</v>
      </c>
      <c r="C14" s="4" t="s">
        <v>72</v>
      </c>
      <c r="D14" s="4" t="s">
        <v>171</v>
      </c>
      <c r="E14" s="4"/>
      <c r="F14" s="4" t="s">
        <v>147</v>
      </c>
      <c r="G14" s="4" t="s">
        <v>147</v>
      </c>
      <c r="H14" s="4">
        <v>29</v>
      </c>
    </row>
    <row r="15" s="1" customFormat="1" ht="34" customHeight="1" spans="1:8">
      <c r="A15" s="21"/>
      <c r="B15" s="4" t="s">
        <v>21</v>
      </c>
      <c r="C15" s="4" t="s">
        <v>112</v>
      </c>
      <c r="D15" s="4" t="s">
        <v>134</v>
      </c>
      <c r="E15" s="4"/>
      <c r="F15" s="4" t="s">
        <v>114</v>
      </c>
      <c r="G15" s="10">
        <v>0.95</v>
      </c>
      <c r="H15" s="4">
        <v>9</v>
      </c>
    </row>
    <row r="16" s="1" customFormat="1" ht="34" customHeight="1" spans="1:8">
      <c r="A16" s="4" t="s">
        <v>80</v>
      </c>
      <c r="B16" s="23">
        <f>H15+H14+H11+H13+H12+G9</f>
        <v>97.7096188747731</v>
      </c>
      <c r="C16" s="23"/>
      <c r="D16" s="23"/>
      <c r="E16" s="23"/>
      <c r="F16" s="23"/>
      <c r="G16" s="23"/>
      <c r="H16" s="23"/>
    </row>
    <row r="17" s="1" customFormat="1" ht="169" customHeight="1" spans="1:8">
      <c r="A17" s="4" t="s">
        <v>81</v>
      </c>
      <c r="B17" s="4"/>
      <c r="C17" s="5" t="s">
        <v>115</v>
      </c>
      <c r="D17" s="5"/>
      <c r="E17" s="5"/>
      <c r="F17" s="5"/>
      <c r="G17" s="5"/>
      <c r="H17" s="5"/>
    </row>
    <row r="18" s="1" customFormat="1" ht="169" customHeight="1" spans="1:8">
      <c r="A18" s="4" t="s">
        <v>82</v>
      </c>
      <c r="B18" s="4"/>
      <c r="C18" s="5" t="s">
        <v>116</v>
      </c>
      <c r="D18" s="5"/>
      <c r="E18" s="5"/>
      <c r="F18" s="5"/>
      <c r="G18" s="5"/>
      <c r="H18" s="5"/>
    </row>
    <row r="19" s="1" customFormat="1" ht="179" customHeight="1" spans="1:8">
      <c r="A19" s="4" t="s">
        <v>84</v>
      </c>
      <c r="B19" s="4"/>
      <c r="C19" s="4" t="s">
        <v>117</v>
      </c>
      <c r="D19" s="4"/>
      <c r="E19" s="4"/>
      <c r="F19" s="4"/>
      <c r="G19" s="4"/>
      <c r="H19" s="4"/>
    </row>
    <row r="20" s="1" customFormat="1" ht="134.1" customHeight="1" spans="1:8">
      <c r="A20" s="16" t="s">
        <v>86</v>
      </c>
      <c r="B20" s="17"/>
      <c r="C20" s="17"/>
      <c r="D20" s="17"/>
      <c r="E20" s="17"/>
      <c r="F20" s="17"/>
      <c r="G20" s="17"/>
      <c r="H20" s="17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 horizontalDpi="600"/>
  <headerFooter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8" workbookViewId="0">
      <selection activeCell="L9" sqref="L9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54" customHeight="1" spans="1:8">
      <c r="A1" s="2" t="s">
        <v>172</v>
      </c>
      <c r="B1" s="20"/>
      <c r="C1" s="20"/>
      <c r="D1" s="20"/>
      <c r="E1" s="20"/>
      <c r="F1" s="20"/>
      <c r="G1" s="20"/>
      <c r="H1" s="20"/>
    </row>
    <row r="2" s="1" customFormat="1" ht="30" customHeight="1" spans="1:8">
      <c r="A2" s="3" t="s">
        <v>88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7</v>
      </c>
      <c r="B3" s="4"/>
      <c r="C3" s="4" t="s">
        <v>39</v>
      </c>
      <c r="D3" s="4"/>
      <c r="E3" s="4"/>
      <c r="F3" s="4"/>
      <c r="G3" s="4"/>
      <c r="H3" s="4"/>
    </row>
    <row r="4" s="1" customFormat="1" ht="30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2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2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2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42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5" customHeight="1" spans="1:8">
      <c r="A9" s="8"/>
      <c r="B9" s="9"/>
      <c r="C9" s="4" t="s">
        <v>99</v>
      </c>
      <c r="D9" s="4">
        <v>22</v>
      </c>
      <c r="E9" s="4">
        <v>17.7</v>
      </c>
      <c r="F9" s="22">
        <f>E9/D9</f>
        <v>0.804545454545455</v>
      </c>
      <c r="G9" s="23">
        <f>F9*20</f>
        <v>16.0909090909091</v>
      </c>
      <c r="H9" s="23"/>
    </row>
    <row r="10" s="1" customFormat="1" ht="30" customHeight="1" spans="1:8">
      <c r="A10" s="21" t="s">
        <v>59</v>
      </c>
      <c r="B10" s="2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6" customHeight="1" spans="1:8">
      <c r="A11" s="21"/>
      <c r="B11" s="21" t="s">
        <v>29</v>
      </c>
      <c r="C11" s="4" t="s">
        <v>66</v>
      </c>
      <c r="D11" s="4" t="s">
        <v>100</v>
      </c>
      <c r="E11" s="4"/>
      <c r="F11" s="4" t="s">
        <v>173</v>
      </c>
      <c r="G11" s="4" t="s">
        <v>173</v>
      </c>
      <c r="H11" s="4">
        <v>19</v>
      </c>
    </row>
    <row r="12" s="1" customFormat="1" ht="31" customHeight="1" spans="1:8">
      <c r="A12" s="21"/>
      <c r="B12" s="11" t="s">
        <v>101</v>
      </c>
      <c r="C12" s="26" t="s">
        <v>68</v>
      </c>
      <c r="D12" s="4" t="s">
        <v>102</v>
      </c>
      <c r="E12" s="4"/>
      <c r="F12" s="4" t="s">
        <v>143</v>
      </c>
      <c r="G12" s="4" t="s">
        <v>143</v>
      </c>
      <c r="H12" s="4">
        <v>10</v>
      </c>
    </row>
    <row r="13" s="1" customFormat="1" ht="25" customHeight="1" spans="1:8">
      <c r="A13" s="21"/>
      <c r="B13" s="21"/>
      <c r="C13" s="11" t="s">
        <v>104</v>
      </c>
      <c r="D13" s="13" t="s">
        <v>105</v>
      </c>
      <c r="E13" s="14"/>
      <c r="F13" s="30" t="s">
        <v>106</v>
      </c>
      <c r="G13" s="4" t="s">
        <v>106</v>
      </c>
      <c r="H13" s="4">
        <v>9</v>
      </c>
    </row>
    <row r="14" s="1" customFormat="1" ht="45" customHeight="1" spans="1:8">
      <c r="A14" s="21"/>
      <c r="B14" s="11" t="s">
        <v>20</v>
      </c>
      <c r="C14" s="4" t="s">
        <v>72</v>
      </c>
      <c r="D14" s="4" t="s">
        <v>107</v>
      </c>
      <c r="E14" s="4"/>
      <c r="F14" s="4" t="s">
        <v>108</v>
      </c>
      <c r="G14" s="4" t="s">
        <v>108</v>
      </c>
      <c r="H14" s="4">
        <v>14</v>
      </c>
    </row>
    <row r="15" s="1" customFormat="1" ht="38" customHeight="1" spans="1:8">
      <c r="A15" s="21"/>
      <c r="B15" s="24"/>
      <c r="C15" s="4" t="s">
        <v>109</v>
      </c>
      <c r="D15" s="4" t="s">
        <v>110</v>
      </c>
      <c r="E15" s="4"/>
      <c r="F15" s="4" t="s">
        <v>111</v>
      </c>
      <c r="G15" s="4" t="s">
        <v>111</v>
      </c>
      <c r="H15" s="4">
        <v>14</v>
      </c>
    </row>
    <row r="16" s="1" customFormat="1" ht="50" customHeight="1" spans="1:8">
      <c r="A16" s="21"/>
      <c r="B16" s="4" t="s">
        <v>21</v>
      </c>
      <c r="C16" s="4" t="s">
        <v>112</v>
      </c>
      <c r="D16" s="4" t="s">
        <v>113</v>
      </c>
      <c r="E16" s="4"/>
      <c r="F16" s="4" t="s">
        <v>114</v>
      </c>
      <c r="G16" s="10">
        <v>0.95</v>
      </c>
      <c r="H16" s="4">
        <v>8</v>
      </c>
    </row>
    <row r="17" s="1" customFormat="1" ht="42" customHeight="1" spans="1:8">
      <c r="A17" s="4" t="s">
        <v>80</v>
      </c>
      <c r="B17" s="23">
        <f>H16+H15+H14+H11+H13+H12+G9</f>
        <v>90.0909090909091</v>
      </c>
      <c r="C17" s="23"/>
      <c r="D17" s="23"/>
      <c r="E17" s="23"/>
      <c r="F17" s="23"/>
      <c r="G17" s="23"/>
      <c r="H17" s="23"/>
    </row>
    <row r="18" s="1" customFormat="1" ht="111" customHeight="1" spans="1:8">
      <c r="A18" s="4" t="s">
        <v>81</v>
      </c>
      <c r="B18" s="4"/>
      <c r="C18" s="5" t="s">
        <v>149</v>
      </c>
      <c r="D18" s="5"/>
      <c r="E18" s="5"/>
      <c r="F18" s="5"/>
      <c r="G18" s="5"/>
      <c r="H18" s="5"/>
    </row>
    <row r="19" s="1" customFormat="1" ht="111" customHeight="1" spans="1:8">
      <c r="A19" s="4" t="s">
        <v>82</v>
      </c>
      <c r="B19" s="4"/>
      <c r="C19" s="5" t="s">
        <v>116</v>
      </c>
      <c r="D19" s="5"/>
      <c r="E19" s="5"/>
      <c r="F19" s="5"/>
      <c r="G19" s="5"/>
      <c r="H19" s="5"/>
    </row>
    <row r="20" s="1" customFormat="1" ht="254" customHeight="1" spans="1:8">
      <c r="A20" s="4" t="s">
        <v>84</v>
      </c>
      <c r="B20" s="4"/>
      <c r="C20" s="4" t="s">
        <v>117</v>
      </c>
      <c r="D20" s="4"/>
      <c r="E20" s="4"/>
      <c r="F20" s="4"/>
      <c r="G20" s="4"/>
      <c r="H20" s="4"/>
    </row>
    <row r="21" s="1" customFormat="1" ht="134.1" customHeight="1" spans="1:8">
      <c r="A21" s="16" t="s">
        <v>86</v>
      </c>
      <c r="B21" s="17"/>
      <c r="C21" s="17"/>
      <c r="D21" s="17"/>
      <c r="E21" s="17"/>
      <c r="F21" s="17"/>
      <c r="G21" s="17"/>
      <c r="H21" s="17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ageMargins left="0.75" right="0.75" top="1" bottom="1" header="0.5" footer="0.5"/>
  <pageSetup paperSize="9" scale="96" orientation="portrait"/>
  <headerFooter/>
  <rowBreaks count="1" manualBreakCount="1">
    <brk id="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7" workbookViewId="0">
      <selection activeCell="L15" sqref="L15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42.95" customHeight="1" spans="1:8">
      <c r="A1" s="20" t="s">
        <v>174</v>
      </c>
      <c r="B1" s="20"/>
      <c r="C1" s="20"/>
      <c r="D1" s="20"/>
      <c r="E1" s="20"/>
      <c r="F1" s="20"/>
      <c r="G1" s="20"/>
      <c r="H1" s="20"/>
    </row>
    <row r="2" s="1" customFormat="1" ht="21" customHeight="1" spans="1:8">
      <c r="A2" s="3" t="s">
        <v>175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7</v>
      </c>
      <c r="B3" s="4"/>
      <c r="C3" s="4" t="s">
        <v>40</v>
      </c>
      <c r="D3" s="4"/>
      <c r="E3" s="4"/>
      <c r="F3" s="4"/>
      <c r="G3" s="4"/>
      <c r="H3" s="4"/>
    </row>
    <row r="4" s="1" customFormat="1" ht="30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0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0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0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0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0" customHeight="1" spans="1:8">
      <c r="A9" s="8"/>
      <c r="B9" s="9"/>
      <c r="C9" s="4" t="s">
        <v>99</v>
      </c>
      <c r="D9" s="4">
        <v>172</v>
      </c>
      <c r="E9" s="4">
        <v>172</v>
      </c>
      <c r="F9" s="29">
        <f>E9/D9</f>
        <v>1</v>
      </c>
      <c r="G9" s="4">
        <f>F9*20</f>
        <v>20</v>
      </c>
      <c r="H9" s="4"/>
    </row>
    <row r="10" s="1" customFormat="1" ht="30" customHeight="1" spans="1:8">
      <c r="A10" s="11" t="s">
        <v>176</v>
      </c>
      <c r="B10" s="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0" customHeight="1" spans="1:8">
      <c r="A11" s="12"/>
      <c r="B11" s="11" t="s">
        <v>18</v>
      </c>
      <c r="C11" s="4" t="s">
        <v>66</v>
      </c>
      <c r="D11" s="4" t="s">
        <v>177</v>
      </c>
      <c r="E11" s="4"/>
      <c r="F11" s="4">
        <v>172</v>
      </c>
      <c r="G11" s="4">
        <v>172</v>
      </c>
      <c r="H11" s="4">
        <v>10</v>
      </c>
    </row>
    <row r="12" s="1" customFormat="1" ht="30" customHeight="1" spans="1:8">
      <c r="A12" s="12"/>
      <c r="B12" s="21"/>
      <c r="C12" s="11" t="s">
        <v>178</v>
      </c>
      <c r="D12" s="4" t="s">
        <v>179</v>
      </c>
      <c r="E12" s="4"/>
      <c r="F12" s="4" t="s">
        <v>180</v>
      </c>
      <c r="G12" s="4" t="s">
        <v>180</v>
      </c>
      <c r="H12" s="4">
        <v>5</v>
      </c>
    </row>
    <row r="13" s="1" customFormat="1" ht="30" customHeight="1" spans="1:8">
      <c r="A13" s="12"/>
      <c r="B13" s="24"/>
      <c r="C13" s="24"/>
      <c r="D13" s="13" t="s">
        <v>181</v>
      </c>
      <c r="E13" s="14"/>
      <c r="F13" s="4" t="s">
        <v>182</v>
      </c>
      <c r="G13" s="4" t="s">
        <v>182</v>
      </c>
      <c r="H13" s="4">
        <v>5</v>
      </c>
    </row>
    <row r="14" s="1" customFormat="1" ht="30" customHeight="1" spans="1:8">
      <c r="A14" s="12"/>
      <c r="B14" s="4" t="s">
        <v>19</v>
      </c>
      <c r="C14" s="4" t="s">
        <v>68</v>
      </c>
      <c r="D14" s="4" t="s">
        <v>183</v>
      </c>
      <c r="E14" s="4"/>
      <c r="F14" s="4">
        <v>1</v>
      </c>
      <c r="G14" s="4">
        <v>1</v>
      </c>
      <c r="H14" s="4">
        <v>7</v>
      </c>
    </row>
    <row r="15" s="1" customFormat="1" ht="30" customHeight="1" spans="1:8">
      <c r="A15" s="12"/>
      <c r="B15" s="4"/>
      <c r="C15" s="4" t="s">
        <v>70</v>
      </c>
      <c r="D15" s="4" t="s">
        <v>184</v>
      </c>
      <c r="E15" s="4"/>
      <c r="F15" s="4">
        <v>0</v>
      </c>
      <c r="G15" s="4">
        <v>0</v>
      </c>
      <c r="H15" s="4">
        <v>6</v>
      </c>
    </row>
    <row r="16" s="1" customFormat="1" ht="30" customHeight="1" spans="1:8">
      <c r="A16" s="12"/>
      <c r="B16" s="4"/>
      <c r="C16" s="4" t="s">
        <v>104</v>
      </c>
      <c r="D16" s="4" t="s">
        <v>185</v>
      </c>
      <c r="E16" s="4"/>
      <c r="F16" s="4" t="s">
        <v>186</v>
      </c>
      <c r="G16" s="4" t="s">
        <v>186</v>
      </c>
      <c r="H16" s="4">
        <v>6</v>
      </c>
    </row>
    <row r="17" s="1" customFormat="1" ht="30" customHeight="1" spans="1:8">
      <c r="A17" s="12"/>
      <c r="B17" s="4" t="s">
        <v>20</v>
      </c>
      <c r="C17" s="4" t="s">
        <v>187</v>
      </c>
      <c r="D17" s="4" t="s">
        <v>188</v>
      </c>
      <c r="E17" s="4"/>
      <c r="F17" s="4">
        <v>0</v>
      </c>
      <c r="G17" s="4">
        <v>0</v>
      </c>
      <c r="H17" s="4">
        <v>10</v>
      </c>
    </row>
    <row r="18" s="1" customFormat="1" ht="30" customHeight="1" spans="1:8">
      <c r="A18" s="12"/>
      <c r="B18" s="4"/>
      <c r="C18" s="4" t="s">
        <v>72</v>
      </c>
      <c r="D18" s="4" t="s">
        <v>189</v>
      </c>
      <c r="E18" s="4"/>
      <c r="F18" s="10">
        <v>0.85</v>
      </c>
      <c r="G18" s="10">
        <v>0.85</v>
      </c>
      <c r="H18" s="4">
        <v>9</v>
      </c>
    </row>
    <row r="19" s="1" customFormat="1" ht="30" customHeight="1" spans="1:8">
      <c r="A19" s="12"/>
      <c r="B19" s="4"/>
      <c r="C19" s="4" t="s">
        <v>190</v>
      </c>
      <c r="D19" s="4" t="s">
        <v>191</v>
      </c>
      <c r="E19" s="4"/>
      <c r="F19" s="4" t="s">
        <v>192</v>
      </c>
      <c r="G19" s="4" t="s">
        <v>192</v>
      </c>
      <c r="H19" s="4">
        <v>9</v>
      </c>
    </row>
    <row r="20" s="1" customFormat="1" ht="30" customHeight="1" spans="1:8">
      <c r="A20" s="12"/>
      <c r="B20" s="4" t="s">
        <v>21</v>
      </c>
      <c r="C20" s="15" t="s">
        <v>193</v>
      </c>
      <c r="D20" s="4" t="s">
        <v>194</v>
      </c>
      <c r="E20" s="4"/>
      <c r="F20" s="4" t="s">
        <v>195</v>
      </c>
      <c r="G20" s="4" t="s">
        <v>195</v>
      </c>
      <c r="H20" s="4">
        <v>10</v>
      </c>
    </row>
    <row r="21" s="1" customFormat="1" ht="30" customHeight="1" spans="1:8">
      <c r="A21" s="4" t="s">
        <v>80</v>
      </c>
      <c r="B21" s="4">
        <f>G9+H11+H12+H13+H14+H15+H16+H17+H18+H19+H20</f>
        <v>97</v>
      </c>
      <c r="C21" s="4"/>
      <c r="D21" s="4"/>
      <c r="E21" s="4"/>
      <c r="F21" s="4"/>
      <c r="G21" s="4"/>
      <c r="H21" s="4"/>
    </row>
    <row r="22" s="1" customFormat="1" ht="180" customHeight="1" spans="1:8">
      <c r="A22" s="4" t="s">
        <v>81</v>
      </c>
      <c r="B22" s="4"/>
      <c r="C22" s="5" t="s">
        <v>115</v>
      </c>
      <c r="D22" s="5"/>
      <c r="E22" s="5"/>
      <c r="F22" s="5"/>
      <c r="G22" s="5"/>
      <c r="H22" s="5"/>
    </row>
    <row r="23" s="1" customFormat="1" ht="180" customHeight="1" spans="1:8">
      <c r="A23" s="4" t="s">
        <v>82</v>
      </c>
      <c r="B23" s="4"/>
      <c r="C23" s="5" t="s">
        <v>116</v>
      </c>
      <c r="D23" s="5"/>
      <c r="E23" s="5"/>
      <c r="F23" s="5"/>
      <c r="G23" s="5"/>
      <c r="H23" s="5"/>
    </row>
    <row r="24" s="1" customFormat="1" ht="180" customHeight="1" spans="1:8">
      <c r="A24" s="4" t="s">
        <v>84</v>
      </c>
      <c r="B24" s="4"/>
      <c r="C24" s="4" t="s">
        <v>85</v>
      </c>
      <c r="D24" s="4"/>
      <c r="E24" s="4"/>
      <c r="F24" s="4"/>
      <c r="G24" s="4"/>
      <c r="H24" s="4"/>
    </row>
    <row r="25" s="1" customFormat="1" ht="134.1" customHeight="1" spans="1:8">
      <c r="A25" s="16" t="s">
        <v>86</v>
      </c>
      <c r="B25" s="17"/>
      <c r="C25" s="17"/>
      <c r="D25" s="17"/>
      <c r="E25" s="17"/>
      <c r="F25" s="17"/>
      <c r="G25" s="17"/>
      <c r="H25" s="17"/>
    </row>
  </sheetData>
  <mergeCells count="40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22:B22"/>
    <mergeCell ref="C22:H22"/>
    <mergeCell ref="A23:B23"/>
    <mergeCell ref="C23:H23"/>
    <mergeCell ref="A24:B24"/>
    <mergeCell ref="C24:H24"/>
    <mergeCell ref="A25:H25"/>
    <mergeCell ref="A10:A20"/>
    <mergeCell ref="B11:B13"/>
    <mergeCell ref="B14:B16"/>
    <mergeCell ref="B17:B19"/>
    <mergeCell ref="C12:C13"/>
    <mergeCell ref="A8:B9"/>
  </mergeCells>
  <pageMargins left="0.75" right="0.75" top="1" bottom="1" header="0.5" footer="0.5"/>
  <pageSetup paperSize="9" scale="9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2"/>
  <sheetViews>
    <sheetView workbookViewId="0">
      <selection activeCell="H4" sqref="H4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54" customHeight="1" spans="1:8">
      <c r="A1" s="2" t="s">
        <v>196</v>
      </c>
      <c r="B1" s="20"/>
      <c r="C1" s="20"/>
      <c r="D1" s="20"/>
      <c r="E1" s="20"/>
      <c r="F1" s="20"/>
      <c r="G1" s="20"/>
      <c r="H1" s="20"/>
    </row>
    <row r="2" s="1" customFormat="1" ht="27" customHeight="1" spans="1:8">
      <c r="A2" s="3" t="s">
        <v>88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7</v>
      </c>
      <c r="B3" s="4"/>
      <c r="C3" s="4" t="s">
        <v>41</v>
      </c>
      <c r="D3" s="4"/>
      <c r="E3" s="4"/>
      <c r="F3" s="4"/>
      <c r="G3" s="4"/>
      <c r="H3" s="4"/>
    </row>
    <row r="4" s="1" customFormat="1" ht="30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0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0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0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0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9" customHeight="1" spans="1:8">
      <c r="A9" s="8"/>
      <c r="B9" s="9"/>
      <c r="C9" s="4" t="s">
        <v>99</v>
      </c>
      <c r="D9" s="4">
        <v>110</v>
      </c>
      <c r="E9" s="4">
        <v>46.13</v>
      </c>
      <c r="F9" s="22">
        <f>E9/D9</f>
        <v>0.419363636363636</v>
      </c>
      <c r="G9" s="23">
        <v>8.39</v>
      </c>
      <c r="H9" s="23"/>
    </row>
    <row r="10" s="1" customFormat="1" ht="34" customHeight="1" spans="1:8">
      <c r="A10" s="21" t="s">
        <v>59</v>
      </c>
      <c r="B10" s="2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0" customHeight="1" spans="1:8">
      <c r="A11" s="21"/>
      <c r="B11" s="21" t="s">
        <v>29</v>
      </c>
      <c r="C11" s="11" t="s">
        <v>66</v>
      </c>
      <c r="D11" s="6" t="s">
        <v>197</v>
      </c>
      <c r="E11" s="7"/>
      <c r="F11" s="11" t="s">
        <v>197</v>
      </c>
      <c r="G11" s="11" t="s">
        <v>197</v>
      </c>
      <c r="H11" s="11">
        <v>18</v>
      </c>
    </row>
    <row r="12" s="1" customFormat="1" ht="30" customHeight="1" spans="1:8">
      <c r="A12" s="21"/>
      <c r="B12" s="21"/>
      <c r="C12" s="21"/>
      <c r="D12" s="12"/>
      <c r="E12" s="25"/>
      <c r="F12" s="21"/>
      <c r="G12" s="21"/>
      <c r="H12" s="21"/>
    </row>
    <row r="13" s="1" customFormat="1" ht="30" customHeight="1" spans="1:8">
      <c r="A13" s="21"/>
      <c r="B13" s="21"/>
      <c r="C13" s="24"/>
      <c r="D13" s="8"/>
      <c r="E13" s="9"/>
      <c r="F13" s="24"/>
      <c r="G13" s="24"/>
      <c r="H13" s="24"/>
    </row>
    <row r="14" s="1" customFormat="1" ht="31" customHeight="1" spans="1:8">
      <c r="A14" s="21"/>
      <c r="B14" s="11" t="s">
        <v>101</v>
      </c>
      <c r="C14" s="26" t="s">
        <v>68</v>
      </c>
      <c r="D14" s="4" t="s">
        <v>41</v>
      </c>
      <c r="E14" s="4"/>
      <c r="F14" s="10">
        <v>1.1</v>
      </c>
      <c r="G14" s="27">
        <v>46.13</v>
      </c>
      <c r="H14" s="4">
        <v>8</v>
      </c>
    </row>
    <row r="15" s="1" customFormat="1" ht="31" customHeight="1" spans="1:8">
      <c r="A15" s="21"/>
      <c r="B15" s="21"/>
      <c r="C15" s="28" t="s">
        <v>70</v>
      </c>
      <c r="D15" s="13" t="s">
        <v>170</v>
      </c>
      <c r="E15" s="14"/>
      <c r="F15" s="10">
        <v>1</v>
      </c>
      <c r="G15" s="10">
        <v>1</v>
      </c>
      <c r="H15" s="4">
        <v>8</v>
      </c>
    </row>
    <row r="16" s="1" customFormat="1" ht="48" customHeight="1" spans="1:8">
      <c r="A16" s="21"/>
      <c r="B16" s="11" t="s">
        <v>20</v>
      </c>
      <c r="C16" s="4" t="s">
        <v>72</v>
      </c>
      <c r="D16" s="4" t="s">
        <v>198</v>
      </c>
      <c r="E16" s="4"/>
      <c r="F16" s="4" t="s">
        <v>147</v>
      </c>
      <c r="G16" s="4" t="s">
        <v>147</v>
      </c>
      <c r="H16" s="4">
        <v>29</v>
      </c>
    </row>
    <row r="17" s="1" customFormat="1" ht="48" customHeight="1" spans="1:8">
      <c r="A17" s="21"/>
      <c r="B17" s="4" t="s">
        <v>21</v>
      </c>
      <c r="C17" s="4" t="s">
        <v>112</v>
      </c>
      <c r="D17" s="4" t="s">
        <v>134</v>
      </c>
      <c r="E17" s="4"/>
      <c r="F17" s="4" t="s">
        <v>114</v>
      </c>
      <c r="G17" s="10">
        <v>0.95</v>
      </c>
      <c r="H17" s="4">
        <v>9</v>
      </c>
    </row>
    <row r="18" s="1" customFormat="1" ht="39" customHeight="1" spans="1:8">
      <c r="A18" s="4" t="s">
        <v>80</v>
      </c>
      <c r="B18" s="23">
        <f>H17+H16+H11+H12+H13++H15+H14+G9</f>
        <v>80.39</v>
      </c>
      <c r="C18" s="23"/>
      <c r="D18" s="23"/>
      <c r="E18" s="23"/>
      <c r="F18" s="23"/>
      <c r="G18" s="23"/>
      <c r="H18" s="23"/>
    </row>
    <row r="19" s="1" customFormat="1" ht="123" customHeight="1" spans="1:8">
      <c r="A19" s="4" t="s">
        <v>81</v>
      </c>
      <c r="B19" s="4"/>
      <c r="C19" s="5" t="s">
        <v>126</v>
      </c>
      <c r="D19" s="5"/>
      <c r="E19" s="5"/>
      <c r="F19" s="5"/>
      <c r="G19" s="5"/>
      <c r="H19" s="5"/>
    </row>
    <row r="20" s="1" customFormat="1" ht="123" customHeight="1" spans="1:8">
      <c r="A20" s="4" t="s">
        <v>82</v>
      </c>
      <c r="B20" s="4"/>
      <c r="C20" s="5" t="s">
        <v>116</v>
      </c>
      <c r="D20" s="5"/>
      <c r="E20" s="5"/>
      <c r="F20" s="5"/>
      <c r="G20" s="5"/>
      <c r="H20" s="5"/>
    </row>
    <row r="21" s="1" customFormat="1" ht="264" customHeight="1" spans="1:8">
      <c r="A21" s="4" t="s">
        <v>84</v>
      </c>
      <c r="B21" s="4"/>
      <c r="C21" s="4" t="s">
        <v>117</v>
      </c>
      <c r="D21" s="4"/>
      <c r="E21" s="4"/>
      <c r="F21" s="4"/>
      <c r="G21" s="4"/>
      <c r="H21" s="4"/>
    </row>
    <row r="22" s="1" customFormat="1" ht="134.1" customHeight="1" spans="1:8">
      <c r="A22" s="16" t="s">
        <v>86</v>
      </c>
      <c r="B22" s="17"/>
      <c r="C22" s="17"/>
      <c r="D22" s="17"/>
      <c r="E22" s="17"/>
      <c r="F22" s="17"/>
      <c r="G22" s="17"/>
      <c r="H22" s="17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1:B13"/>
    <mergeCell ref="B14:B15"/>
    <mergeCell ref="C11:C13"/>
    <mergeCell ref="F11:F13"/>
    <mergeCell ref="G11:G13"/>
    <mergeCell ref="H11:H13"/>
    <mergeCell ref="A8:B9"/>
    <mergeCell ref="D11:E13"/>
  </mergeCells>
  <printOptions horizontalCentered="1"/>
  <pageMargins left="0.751388888888889" right="0.751388888888889" top="1" bottom="1" header="0.511805555555556" footer="0.511805555555556"/>
  <pageSetup paperSize="9" scale="96" fitToHeight="0" orientation="portrait" horizontalDpi="600"/>
  <headerFooter/>
  <rowBreaks count="1" manualBreakCount="1">
    <brk id="1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11" workbookViewId="0">
      <selection activeCell="A1" sqref="$A1:$XFD1048576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42.95" customHeight="1" spans="1:8">
      <c r="A1" s="20" t="s">
        <v>199</v>
      </c>
      <c r="B1" s="20"/>
      <c r="C1" s="20"/>
      <c r="D1" s="20"/>
      <c r="E1" s="20"/>
      <c r="F1" s="20"/>
      <c r="G1" s="20"/>
      <c r="H1" s="20"/>
    </row>
    <row r="2" s="1" customFormat="1" ht="30" customHeight="1" spans="1:8">
      <c r="A2" s="3" t="s">
        <v>200</v>
      </c>
      <c r="B2" s="3"/>
      <c r="C2" s="3"/>
      <c r="D2" s="3"/>
      <c r="E2" s="3"/>
      <c r="F2" s="3"/>
      <c r="G2" s="3"/>
      <c r="H2" s="3"/>
    </row>
    <row r="3" s="1" customFormat="1" ht="37" customHeight="1" spans="1:8">
      <c r="A3" s="4" t="s">
        <v>7</v>
      </c>
      <c r="B3" s="4"/>
      <c r="C3" s="4" t="s">
        <v>42</v>
      </c>
      <c r="D3" s="4"/>
      <c r="E3" s="4"/>
      <c r="F3" s="4"/>
      <c r="G3" s="4"/>
      <c r="H3" s="4"/>
    </row>
    <row r="4" s="1" customFormat="1" ht="36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0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9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6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0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41" customHeight="1" spans="1:8">
      <c r="A9" s="8"/>
      <c r="B9" s="9"/>
      <c r="C9" s="4" t="s">
        <v>99</v>
      </c>
      <c r="D9" s="4">
        <v>14.95</v>
      </c>
      <c r="E9" s="4">
        <v>0</v>
      </c>
      <c r="F9" s="4">
        <f>E9/D9</f>
        <v>0</v>
      </c>
      <c r="G9" s="4">
        <f>F9*20</f>
        <v>0</v>
      </c>
      <c r="H9" s="4"/>
    </row>
    <row r="10" s="1" customFormat="1" ht="39" customHeight="1" spans="1:8">
      <c r="A10" s="11" t="s">
        <v>176</v>
      </c>
      <c r="B10" s="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0" customHeight="1" spans="1:8">
      <c r="A11" s="12"/>
      <c r="B11" s="11" t="s">
        <v>18</v>
      </c>
      <c r="C11" s="4" t="s">
        <v>201</v>
      </c>
      <c r="D11" s="4" t="s">
        <v>202</v>
      </c>
      <c r="E11" s="4"/>
      <c r="F11" s="4" t="s">
        <v>147</v>
      </c>
      <c r="G11" s="4" t="s">
        <v>147</v>
      </c>
      <c r="H11" s="4">
        <v>18</v>
      </c>
    </row>
    <row r="12" s="1" customFormat="1" ht="30" customHeight="1" spans="1:8">
      <c r="A12" s="12"/>
      <c r="B12" s="4" t="s">
        <v>19</v>
      </c>
      <c r="C12" s="4" t="s">
        <v>68</v>
      </c>
      <c r="D12" s="4" t="s">
        <v>203</v>
      </c>
      <c r="E12" s="4"/>
      <c r="F12" s="4" t="s">
        <v>182</v>
      </c>
      <c r="G12" s="4" t="s">
        <v>182</v>
      </c>
      <c r="H12" s="4">
        <v>7</v>
      </c>
    </row>
    <row r="13" s="1" customFormat="1" ht="30" customHeight="1" spans="1:8">
      <c r="A13" s="12"/>
      <c r="B13" s="4"/>
      <c r="C13" s="4" t="s">
        <v>70</v>
      </c>
      <c r="D13" s="4" t="s">
        <v>204</v>
      </c>
      <c r="E13" s="4"/>
      <c r="F13" s="10">
        <v>1</v>
      </c>
      <c r="G13" s="10">
        <v>1</v>
      </c>
      <c r="H13" s="4">
        <v>6</v>
      </c>
    </row>
    <row r="14" s="1" customFormat="1" ht="30" customHeight="1" spans="1:8">
      <c r="A14" s="12"/>
      <c r="B14" s="4"/>
      <c r="C14" s="4" t="s">
        <v>104</v>
      </c>
      <c r="D14" s="4" t="s">
        <v>205</v>
      </c>
      <c r="E14" s="4"/>
      <c r="F14" s="10">
        <v>1</v>
      </c>
      <c r="G14" s="10">
        <v>1</v>
      </c>
      <c r="H14" s="4">
        <v>5</v>
      </c>
    </row>
    <row r="15" s="1" customFormat="1" ht="30" customHeight="1" spans="1:8">
      <c r="A15" s="12"/>
      <c r="B15" s="19" t="s">
        <v>20</v>
      </c>
      <c r="C15" s="4" t="s">
        <v>72</v>
      </c>
      <c r="D15" s="4" t="s">
        <v>206</v>
      </c>
      <c r="E15" s="4"/>
      <c r="F15" s="4" t="s">
        <v>147</v>
      </c>
      <c r="G15" s="4" t="s">
        <v>147</v>
      </c>
      <c r="H15" s="4">
        <v>28</v>
      </c>
    </row>
    <row r="16" s="1" customFormat="1" ht="40" customHeight="1" spans="1:8">
      <c r="A16" s="12"/>
      <c r="B16" s="4" t="s">
        <v>21</v>
      </c>
      <c r="C16" s="15" t="s">
        <v>193</v>
      </c>
      <c r="D16" s="4" t="s">
        <v>207</v>
      </c>
      <c r="E16" s="4"/>
      <c r="F16" s="4" t="s">
        <v>195</v>
      </c>
      <c r="G16" s="4" t="s">
        <v>195</v>
      </c>
      <c r="H16" s="4">
        <v>9</v>
      </c>
    </row>
    <row r="17" s="1" customFormat="1" ht="38" customHeight="1" spans="1:8">
      <c r="A17" s="4" t="s">
        <v>80</v>
      </c>
      <c r="B17" s="4">
        <f>G9+H11+H12+H13+H14+H15+H16</f>
        <v>73</v>
      </c>
      <c r="C17" s="4"/>
      <c r="D17" s="4"/>
      <c r="E17" s="4"/>
      <c r="F17" s="4"/>
      <c r="G17" s="4"/>
      <c r="H17" s="4"/>
    </row>
    <row r="18" s="1" customFormat="1" ht="180" customHeight="1" spans="1:8">
      <c r="A18" s="4" t="s">
        <v>81</v>
      </c>
      <c r="B18" s="4"/>
      <c r="C18" s="5" t="s">
        <v>115</v>
      </c>
      <c r="D18" s="5"/>
      <c r="E18" s="5"/>
      <c r="F18" s="5"/>
      <c r="G18" s="5"/>
      <c r="H18" s="5"/>
    </row>
    <row r="19" s="1" customFormat="1" ht="180" customHeight="1" spans="1:8">
      <c r="A19" s="4" t="s">
        <v>82</v>
      </c>
      <c r="B19" s="4"/>
      <c r="C19" s="5" t="s">
        <v>116</v>
      </c>
      <c r="D19" s="5"/>
      <c r="E19" s="5"/>
      <c r="F19" s="5"/>
      <c r="G19" s="5"/>
      <c r="H19" s="5"/>
    </row>
    <row r="20" s="1" customFormat="1" ht="180" customHeight="1" spans="1:8">
      <c r="A20" s="4" t="s">
        <v>84</v>
      </c>
      <c r="B20" s="4"/>
      <c r="C20" s="4" t="s">
        <v>85</v>
      </c>
      <c r="D20" s="4"/>
      <c r="E20" s="4"/>
      <c r="F20" s="4"/>
      <c r="G20" s="4"/>
      <c r="H20" s="4"/>
    </row>
    <row r="21" s="1" customFormat="1" ht="134.1" customHeight="1" spans="1:8">
      <c r="A21" s="16" t="s">
        <v>86</v>
      </c>
      <c r="B21" s="17"/>
      <c r="C21" s="17"/>
      <c r="D21" s="17"/>
      <c r="E21" s="17"/>
      <c r="F21" s="17"/>
      <c r="G21" s="17"/>
      <c r="H21" s="17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scale="96" orientation="portrait"/>
  <headerFooter/>
  <rowBreaks count="1" manualBreakCount="1">
    <brk id="1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16" workbookViewId="0">
      <selection activeCell="K12" sqref="K12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60" customHeight="1" spans="1:8">
      <c r="A1" s="2" t="s">
        <v>208</v>
      </c>
      <c r="B1" s="20"/>
      <c r="C1" s="20"/>
      <c r="D1" s="20"/>
      <c r="E1" s="20"/>
      <c r="F1" s="20"/>
      <c r="G1" s="20"/>
      <c r="H1" s="20"/>
    </row>
    <row r="2" s="1" customFormat="1" ht="26.25" customHeight="1" spans="1:8">
      <c r="A2" s="3" t="s">
        <v>209</v>
      </c>
      <c r="B2" s="3"/>
      <c r="C2" s="3"/>
      <c r="D2" s="3"/>
      <c r="E2" s="3"/>
      <c r="F2" s="3"/>
      <c r="G2" s="3"/>
      <c r="H2" s="3"/>
    </row>
    <row r="3" s="1" customFormat="1" ht="33.75" customHeight="1" spans="1:8">
      <c r="A3" s="4" t="s">
        <v>7</v>
      </c>
      <c r="B3" s="4"/>
      <c r="C3" s="4" t="s">
        <v>210</v>
      </c>
      <c r="D3" s="4"/>
      <c r="E3" s="4"/>
      <c r="F3" s="4"/>
      <c r="G3" s="4"/>
      <c r="H3" s="4"/>
    </row>
    <row r="4" s="1" customFormat="1" ht="33.75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3.75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3.75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3.75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3.75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3.75" customHeight="1" spans="1:8">
      <c r="A9" s="8"/>
      <c r="B9" s="9"/>
      <c r="C9" s="4" t="s">
        <v>99</v>
      </c>
      <c r="D9" s="4">
        <v>10.64</v>
      </c>
      <c r="E9" s="4">
        <v>10.54</v>
      </c>
      <c r="F9" s="10">
        <v>0.99</v>
      </c>
      <c r="G9" s="4">
        <f>F9*20</f>
        <v>19.8</v>
      </c>
      <c r="H9" s="4"/>
    </row>
    <row r="10" s="1" customFormat="1" ht="33.75" customHeight="1" spans="1:8">
      <c r="A10" s="11" t="s">
        <v>176</v>
      </c>
      <c r="B10" s="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3.75" customHeight="1" spans="1:8">
      <c r="A11" s="12"/>
      <c r="B11" s="11" t="s">
        <v>18</v>
      </c>
      <c r="C11" s="4" t="s">
        <v>66</v>
      </c>
      <c r="D11" s="13" t="s">
        <v>211</v>
      </c>
      <c r="E11" s="14"/>
      <c r="F11" s="4">
        <v>45</v>
      </c>
      <c r="G11" s="4">
        <v>45</v>
      </c>
      <c r="H11" s="4">
        <v>7</v>
      </c>
    </row>
    <row r="12" s="1" customFormat="1" ht="33.75" customHeight="1" spans="1:8">
      <c r="A12" s="12"/>
      <c r="B12" s="21"/>
      <c r="C12" s="4" t="s">
        <v>178</v>
      </c>
      <c r="D12" s="13" t="s">
        <v>212</v>
      </c>
      <c r="E12" s="14"/>
      <c r="F12" s="10">
        <v>1</v>
      </c>
      <c r="G12" s="10">
        <v>1</v>
      </c>
      <c r="H12" s="4">
        <v>7</v>
      </c>
    </row>
    <row r="13" s="1" customFormat="1" ht="33.75" customHeight="1" spans="1:8">
      <c r="A13" s="12"/>
      <c r="B13" s="21"/>
      <c r="C13" s="4" t="s">
        <v>201</v>
      </c>
      <c r="D13" s="4" t="s">
        <v>213</v>
      </c>
      <c r="E13" s="4"/>
      <c r="F13" s="4" t="s">
        <v>214</v>
      </c>
      <c r="G13" s="4" t="s">
        <v>214</v>
      </c>
      <c r="H13" s="4">
        <v>6</v>
      </c>
    </row>
    <row r="14" s="1" customFormat="1" ht="33.75" customHeight="1" spans="1:8">
      <c r="A14" s="12"/>
      <c r="B14" s="4" t="s">
        <v>19</v>
      </c>
      <c r="C14" s="4" t="s">
        <v>68</v>
      </c>
      <c r="D14" s="4" t="s">
        <v>215</v>
      </c>
      <c r="E14" s="4"/>
      <c r="F14" s="10">
        <v>1</v>
      </c>
      <c r="G14" s="10">
        <v>1</v>
      </c>
      <c r="H14" s="4">
        <v>6</v>
      </c>
    </row>
    <row r="15" s="1" customFormat="1" ht="33.75" customHeight="1" spans="1:8">
      <c r="A15" s="12"/>
      <c r="B15" s="4"/>
      <c r="C15" s="4" t="s">
        <v>70</v>
      </c>
      <c r="D15" s="4" t="s">
        <v>216</v>
      </c>
      <c r="E15" s="4"/>
      <c r="F15" s="10">
        <v>1</v>
      </c>
      <c r="G15" s="10">
        <v>1</v>
      </c>
      <c r="H15" s="4">
        <v>6</v>
      </c>
    </row>
    <row r="16" s="1" customFormat="1" ht="33.75" customHeight="1" spans="1:8">
      <c r="A16" s="12"/>
      <c r="B16" s="4"/>
      <c r="C16" s="4" t="s">
        <v>104</v>
      </c>
      <c r="D16" s="4" t="s">
        <v>217</v>
      </c>
      <c r="E16" s="4"/>
      <c r="F16" s="10">
        <v>1</v>
      </c>
      <c r="G16" s="10">
        <v>1</v>
      </c>
      <c r="H16" s="4">
        <v>6</v>
      </c>
    </row>
    <row r="17" s="1" customFormat="1" ht="33.75" customHeight="1" spans="1:8">
      <c r="A17" s="12"/>
      <c r="B17" s="19" t="s">
        <v>20</v>
      </c>
      <c r="C17" s="4" t="s">
        <v>187</v>
      </c>
      <c r="D17" s="4" t="s">
        <v>218</v>
      </c>
      <c r="E17" s="4"/>
      <c r="F17" s="10">
        <v>0.9</v>
      </c>
      <c r="G17" s="10">
        <v>0.9</v>
      </c>
      <c r="H17" s="4">
        <v>29</v>
      </c>
    </row>
    <row r="18" s="1" customFormat="1" ht="60" customHeight="1" spans="1:8">
      <c r="A18" s="12"/>
      <c r="B18" s="4" t="s">
        <v>21</v>
      </c>
      <c r="C18" s="15" t="s">
        <v>193</v>
      </c>
      <c r="D18" s="4" t="s">
        <v>219</v>
      </c>
      <c r="E18" s="4"/>
      <c r="F18" s="4" t="s">
        <v>195</v>
      </c>
      <c r="G18" s="4" t="s">
        <v>195</v>
      </c>
      <c r="H18" s="4">
        <v>10</v>
      </c>
    </row>
    <row r="19" s="1" customFormat="1" ht="30.75" customHeight="1" spans="1:8">
      <c r="A19" s="4" t="s">
        <v>80</v>
      </c>
      <c r="B19" s="4">
        <f>G9+H13+H14+H15+H16+H17+H18+H11+H12</f>
        <v>96.8</v>
      </c>
      <c r="C19" s="4"/>
      <c r="D19" s="4"/>
      <c r="E19" s="4"/>
      <c r="F19" s="4"/>
      <c r="G19" s="4"/>
      <c r="H19" s="4"/>
    </row>
    <row r="20" s="1" customFormat="1" ht="159" customHeight="1" spans="1:8">
      <c r="A20" s="4" t="s">
        <v>81</v>
      </c>
      <c r="B20" s="4"/>
      <c r="C20" s="5" t="s">
        <v>115</v>
      </c>
      <c r="D20" s="5"/>
      <c r="E20" s="5"/>
      <c r="F20" s="5"/>
      <c r="G20" s="5"/>
      <c r="H20" s="5"/>
    </row>
    <row r="21" s="1" customFormat="1" ht="158.25" customHeight="1" spans="1:8">
      <c r="A21" s="4" t="s">
        <v>82</v>
      </c>
      <c r="B21" s="4"/>
      <c r="C21" s="5" t="s">
        <v>116</v>
      </c>
      <c r="D21" s="5"/>
      <c r="E21" s="5"/>
      <c r="F21" s="5"/>
      <c r="G21" s="5"/>
      <c r="H21" s="5"/>
    </row>
    <row r="22" s="1" customFormat="1" ht="164.25" customHeight="1" spans="1:8">
      <c r="A22" s="4" t="s">
        <v>84</v>
      </c>
      <c r="B22" s="4"/>
      <c r="C22" s="4" t="s">
        <v>85</v>
      </c>
      <c r="D22" s="4"/>
      <c r="E22" s="4"/>
      <c r="F22" s="4"/>
      <c r="G22" s="4"/>
      <c r="H22" s="4"/>
    </row>
    <row r="23" s="1" customFormat="1" ht="208.5" customHeight="1" spans="1:8">
      <c r="A23" s="16" t="s">
        <v>86</v>
      </c>
      <c r="B23" s="17"/>
      <c r="C23" s="17"/>
      <c r="D23" s="17"/>
      <c r="E23" s="17"/>
      <c r="F23" s="17"/>
      <c r="G23" s="17"/>
      <c r="H23" s="17"/>
    </row>
  </sheetData>
  <mergeCells count="36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B19:H19"/>
    <mergeCell ref="A20:B20"/>
    <mergeCell ref="C20:H20"/>
    <mergeCell ref="A21:B21"/>
    <mergeCell ref="C21:H21"/>
    <mergeCell ref="A22:B22"/>
    <mergeCell ref="C22:H22"/>
    <mergeCell ref="A23:H23"/>
    <mergeCell ref="A10:A18"/>
    <mergeCell ref="B11:B13"/>
    <mergeCell ref="B14:B16"/>
    <mergeCell ref="A8:B9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J17" sqref="J17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54" customHeight="1" spans="1:8">
      <c r="A1" s="18" t="s">
        <v>220</v>
      </c>
      <c r="B1" s="18"/>
      <c r="C1" s="18"/>
      <c r="D1" s="18"/>
      <c r="E1" s="18"/>
      <c r="F1" s="18"/>
      <c r="G1" s="18"/>
      <c r="H1" s="18"/>
    </row>
    <row r="2" s="1" customFormat="1" ht="30" customHeight="1" spans="1:8">
      <c r="A2" s="3" t="s">
        <v>200</v>
      </c>
      <c r="B2" s="3"/>
      <c r="C2" s="3"/>
      <c r="D2" s="3"/>
      <c r="E2" s="3"/>
      <c r="F2" s="3"/>
      <c r="G2" s="3"/>
      <c r="H2" s="3"/>
    </row>
    <row r="3" s="1" customFormat="1" ht="37" customHeight="1" spans="1:8">
      <c r="A3" s="4" t="s">
        <v>7</v>
      </c>
      <c r="B3" s="4"/>
      <c r="C3" s="4" t="s">
        <v>221</v>
      </c>
      <c r="D3" s="4"/>
      <c r="E3" s="4"/>
      <c r="F3" s="4"/>
      <c r="G3" s="4"/>
      <c r="H3" s="4"/>
    </row>
    <row r="4" s="1" customFormat="1" ht="36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0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9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6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0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41" customHeight="1" spans="1:8">
      <c r="A9" s="8"/>
      <c r="B9" s="9"/>
      <c r="C9" s="4" t="s">
        <v>99</v>
      </c>
      <c r="D9" s="4">
        <v>5.7</v>
      </c>
      <c r="E9" s="4">
        <v>0</v>
      </c>
      <c r="F9" s="4">
        <f>E9/D9</f>
        <v>0</v>
      </c>
      <c r="G9" s="4">
        <f>F9*20</f>
        <v>0</v>
      </c>
      <c r="H9" s="4"/>
    </row>
    <row r="10" s="1" customFormat="1" ht="39" customHeight="1" spans="1:8">
      <c r="A10" s="11" t="s">
        <v>176</v>
      </c>
      <c r="B10" s="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0" customHeight="1" spans="1:8">
      <c r="A11" s="12"/>
      <c r="B11" s="11" t="s">
        <v>18</v>
      </c>
      <c r="C11" s="4" t="s">
        <v>201</v>
      </c>
      <c r="D11" s="4" t="s">
        <v>222</v>
      </c>
      <c r="E11" s="4"/>
      <c r="F11" s="4" t="s">
        <v>223</v>
      </c>
      <c r="G11" s="4" t="s">
        <v>223</v>
      </c>
      <c r="H11" s="4">
        <v>18</v>
      </c>
    </row>
    <row r="12" s="1" customFormat="1" ht="30" customHeight="1" spans="1:8">
      <c r="A12" s="12"/>
      <c r="B12" s="4" t="s">
        <v>19</v>
      </c>
      <c r="C12" s="4" t="s">
        <v>68</v>
      </c>
      <c r="D12" s="4" t="s">
        <v>224</v>
      </c>
      <c r="E12" s="4"/>
      <c r="F12" s="4" t="s">
        <v>225</v>
      </c>
      <c r="G12" s="4" t="s">
        <v>225</v>
      </c>
      <c r="H12" s="4">
        <v>7</v>
      </c>
    </row>
    <row r="13" s="1" customFormat="1" ht="30" customHeight="1" spans="1:8">
      <c r="A13" s="12"/>
      <c r="B13" s="4"/>
      <c r="C13" s="4" t="s">
        <v>70</v>
      </c>
      <c r="D13" s="4" t="s">
        <v>226</v>
      </c>
      <c r="E13" s="4"/>
      <c r="F13" s="10">
        <v>1</v>
      </c>
      <c r="G13" s="10">
        <v>1</v>
      </c>
      <c r="H13" s="4">
        <v>6</v>
      </c>
    </row>
    <row r="14" s="1" customFormat="1" ht="30" customHeight="1" spans="1:8">
      <c r="A14" s="12"/>
      <c r="B14" s="4"/>
      <c r="C14" s="4" t="s">
        <v>104</v>
      </c>
      <c r="D14" s="4" t="s">
        <v>205</v>
      </c>
      <c r="E14" s="4"/>
      <c r="F14" s="10">
        <v>1</v>
      </c>
      <c r="G14" s="10">
        <v>1</v>
      </c>
      <c r="H14" s="4">
        <v>5</v>
      </c>
    </row>
    <row r="15" s="1" customFormat="1" ht="30" customHeight="1" spans="1:8">
      <c r="A15" s="12"/>
      <c r="B15" s="19" t="s">
        <v>20</v>
      </c>
      <c r="C15" s="4" t="s">
        <v>72</v>
      </c>
      <c r="D15" s="4" t="s">
        <v>206</v>
      </c>
      <c r="E15" s="4"/>
      <c r="F15" s="4" t="s">
        <v>147</v>
      </c>
      <c r="G15" s="4" t="s">
        <v>147</v>
      </c>
      <c r="H15" s="4">
        <v>27</v>
      </c>
    </row>
    <row r="16" s="1" customFormat="1" ht="40" customHeight="1" spans="1:8">
      <c r="A16" s="12"/>
      <c r="B16" s="4" t="s">
        <v>21</v>
      </c>
      <c r="C16" s="15" t="s">
        <v>193</v>
      </c>
      <c r="D16" s="4" t="s">
        <v>207</v>
      </c>
      <c r="E16" s="4"/>
      <c r="F16" s="4" t="s">
        <v>195</v>
      </c>
      <c r="G16" s="4" t="s">
        <v>195</v>
      </c>
      <c r="H16" s="4">
        <v>9</v>
      </c>
    </row>
    <row r="17" s="1" customFormat="1" ht="38" customHeight="1" spans="1:8">
      <c r="A17" s="4" t="s">
        <v>80</v>
      </c>
      <c r="B17" s="4">
        <f>G9+H11+H12+H13+H14+H15+H16</f>
        <v>72</v>
      </c>
      <c r="C17" s="4"/>
      <c r="D17" s="4"/>
      <c r="E17" s="4"/>
      <c r="F17" s="4"/>
      <c r="G17" s="4"/>
      <c r="H17" s="4"/>
    </row>
    <row r="18" s="1" customFormat="1" ht="180" customHeight="1" spans="1:8">
      <c r="A18" s="4" t="s">
        <v>81</v>
      </c>
      <c r="B18" s="4"/>
      <c r="C18" s="5" t="s">
        <v>115</v>
      </c>
      <c r="D18" s="5"/>
      <c r="E18" s="5"/>
      <c r="F18" s="5"/>
      <c r="G18" s="5"/>
      <c r="H18" s="5"/>
    </row>
    <row r="19" s="1" customFormat="1" ht="180" customHeight="1" spans="1:8">
      <c r="A19" s="4" t="s">
        <v>82</v>
      </c>
      <c r="B19" s="4"/>
      <c r="C19" s="5" t="s">
        <v>116</v>
      </c>
      <c r="D19" s="5"/>
      <c r="E19" s="5"/>
      <c r="F19" s="5"/>
      <c r="G19" s="5"/>
      <c r="H19" s="5"/>
    </row>
    <row r="20" s="1" customFormat="1" ht="180" customHeight="1" spans="1:8">
      <c r="A20" s="4" t="s">
        <v>84</v>
      </c>
      <c r="B20" s="4"/>
      <c r="C20" s="4" t="s">
        <v>85</v>
      </c>
      <c r="D20" s="4"/>
      <c r="E20" s="4"/>
      <c r="F20" s="4"/>
      <c r="G20" s="4"/>
      <c r="H20" s="4"/>
    </row>
    <row r="21" s="1" customFormat="1" ht="134.1" customHeight="1" spans="1:8">
      <c r="A21" s="16" t="s">
        <v>86</v>
      </c>
      <c r="B21" s="17"/>
      <c r="C21" s="17"/>
      <c r="D21" s="17"/>
      <c r="E21" s="17"/>
      <c r="F21" s="17"/>
      <c r="G21" s="17"/>
      <c r="H21" s="17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scale="96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J9" sqref="J9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83.25" customHeight="1" spans="1:8">
      <c r="A1" s="2" t="s">
        <v>227</v>
      </c>
      <c r="B1" s="2"/>
      <c r="C1" s="2"/>
      <c r="D1" s="2"/>
      <c r="E1" s="2"/>
      <c r="F1" s="2"/>
      <c r="G1" s="2"/>
      <c r="H1" s="2"/>
    </row>
    <row r="2" s="1" customFormat="1" ht="40.5" customHeight="1" spans="1:8">
      <c r="A2" s="3" t="s">
        <v>228</v>
      </c>
      <c r="B2" s="3"/>
      <c r="C2" s="3"/>
      <c r="D2" s="3"/>
      <c r="E2" s="3"/>
      <c r="F2" s="3"/>
      <c r="G2" s="3"/>
      <c r="H2" s="3"/>
    </row>
    <row r="3" s="1" customFormat="1" ht="33.75" customHeight="1" spans="1:8">
      <c r="A3" s="4" t="s">
        <v>7</v>
      </c>
      <c r="B3" s="4"/>
      <c r="C3" s="4" t="s">
        <v>45</v>
      </c>
      <c r="D3" s="4"/>
      <c r="E3" s="4"/>
      <c r="F3" s="4"/>
      <c r="G3" s="4"/>
      <c r="H3" s="4"/>
    </row>
    <row r="4" s="1" customFormat="1" ht="33.75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3.75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3.75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3.75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40.5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40.5" customHeight="1" spans="1:8">
      <c r="A9" s="8"/>
      <c r="B9" s="9"/>
      <c r="C9" s="4" t="s">
        <v>99</v>
      </c>
      <c r="D9" s="4">
        <v>1.56</v>
      </c>
      <c r="E9" s="4">
        <v>1.56</v>
      </c>
      <c r="F9" s="10">
        <v>1</v>
      </c>
      <c r="G9" s="4">
        <f>F9*20</f>
        <v>20</v>
      </c>
      <c r="H9" s="4"/>
    </row>
    <row r="10" s="1" customFormat="1" ht="40.5" customHeight="1" spans="1:8">
      <c r="A10" s="11" t="s">
        <v>176</v>
      </c>
      <c r="B10" s="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40.5" customHeight="1" spans="1:8">
      <c r="A11" s="12"/>
      <c r="B11" s="11" t="s">
        <v>18</v>
      </c>
      <c r="C11" s="4" t="s">
        <v>178</v>
      </c>
      <c r="D11" s="13" t="s">
        <v>212</v>
      </c>
      <c r="E11" s="14"/>
      <c r="F11" s="10">
        <v>1</v>
      </c>
      <c r="G11" s="10">
        <v>1</v>
      </c>
      <c r="H11" s="4">
        <v>20</v>
      </c>
    </row>
    <row r="12" s="1" customFormat="1" ht="40.5" customHeight="1" spans="1:8">
      <c r="A12" s="12"/>
      <c r="B12" s="4" t="s">
        <v>19</v>
      </c>
      <c r="C12" s="4" t="s">
        <v>68</v>
      </c>
      <c r="D12" s="4" t="s">
        <v>229</v>
      </c>
      <c r="E12" s="4"/>
      <c r="F12" s="10" t="s">
        <v>230</v>
      </c>
      <c r="G12" s="10" t="s">
        <v>230</v>
      </c>
      <c r="H12" s="4">
        <v>7</v>
      </c>
    </row>
    <row r="13" s="1" customFormat="1" ht="40.5" customHeight="1" spans="1:8">
      <c r="A13" s="12"/>
      <c r="B13" s="4"/>
      <c r="C13" s="4" t="s">
        <v>70</v>
      </c>
      <c r="D13" s="4" t="s">
        <v>231</v>
      </c>
      <c r="E13" s="4"/>
      <c r="F13" s="10" t="s">
        <v>147</v>
      </c>
      <c r="G13" s="10" t="s">
        <v>147</v>
      </c>
      <c r="H13" s="4">
        <v>6</v>
      </c>
    </row>
    <row r="14" s="1" customFormat="1" ht="40.5" customHeight="1" spans="1:8">
      <c r="A14" s="12"/>
      <c r="B14" s="4"/>
      <c r="C14" s="4" t="s">
        <v>104</v>
      </c>
      <c r="D14" s="4" t="s">
        <v>232</v>
      </c>
      <c r="E14" s="4"/>
      <c r="F14" s="10" t="s">
        <v>106</v>
      </c>
      <c r="G14" s="10" t="s">
        <v>106</v>
      </c>
      <c r="H14" s="4">
        <v>6</v>
      </c>
    </row>
    <row r="15" s="1" customFormat="1" ht="40.5" customHeight="1" spans="1:8">
      <c r="A15" s="12"/>
      <c r="B15" s="4" t="s">
        <v>20</v>
      </c>
      <c r="C15" s="4" t="s">
        <v>187</v>
      </c>
      <c r="D15" s="4" t="s">
        <v>218</v>
      </c>
      <c r="E15" s="4"/>
      <c r="F15" s="10">
        <v>0.9</v>
      </c>
      <c r="G15" s="10">
        <v>0.9</v>
      </c>
      <c r="H15" s="4">
        <v>28</v>
      </c>
    </row>
    <row r="16" s="1" customFormat="1" ht="40.5" customHeight="1" spans="1:8">
      <c r="A16" s="12"/>
      <c r="B16" s="4" t="s">
        <v>21</v>
      </c>
      <c r="C16" s="15" t="s">
        <v>193</v>
      </c>
      <c r="D16" s="4" t="s">
        <v>219</v>
      </c>
      <c r="E16" s="4"/>
      <c r="F16" s="10">
        <v>0.9</v>
      </c>
      <c r="G16" s="10">
        <v>0.9</v>
      </c>
      <c r="H16" s="4">
        <v>10</v>
      </c>
    </row>
    <row r="17" s="1" customFormat="1" ht="40.5" customHeight="1" spans="1:8">
      <c r="A17" s="4" t="s">
        <v>80</v>
      </c>
      <c r="B17" s="4">
        <f>G9+H12+H13+H14+H15+H16+H11</f>
        <v>97</v>
      </c>
      <c r="C17" s="4"/>
      <c r="D17" s="4"/>
      <c r="E17" s="4"/>
      <c r="F17" s="4"/>
      <c r="G17" s="4"/>
      <c r="H17" s="4"/>
    </row>
    <row r="18" s="1" customFormat="1" ht="135" customHeight="1" spans="1:8">
      <c r="A18" s="4" t="s">
        <v>81</v>
      </c>
      <c r="B18" s="4"/>
      <c r="C18" s="5" t="s">
        <v>115</v>
      </c>
      <c r="D18" s="5"/>
      <c r="E18" s="5"/>
      <c r="F18" s="5"/>
      <c r="G18" s="5"/>
      <c r="H18" s="5"/>
    </row>
    <row r="19" s="1" customFormat="1" ht="138.75" customHeight="1" spans="1:8">
      <c r="A19" s="4" t="s">
        <v>82</v>
      </c>
      <c r="B19" s="4"/>
      <c r="C19" s="5" t="s">
        <v>116</v>
      </c>
      <c r="D19" s="5"/>
      <c r="E19" s="5"/>
      <c r="F19" s="5"/>
      <c r="G19" s="5"/>
      <c r="H19" s="5"/>
    </row>
    <row r="20" s="1" customFormat="1" ht="212.25" customHeight="1" spans="1:8">
      <c r="A20" s="4" t="s">
        <v>84</v>
      </c>
      <c r="B20" s="4"/>
      <c r="C20" s="4" t="s">
        <v>85</v>
      </c>
      <c r="D20" s="4"/>
      <c r="E20" s="4"/>
      <c r="F20" s="4"/>
      <c r="G20" s="4"/>
      <c r="H20" s="4"/>
    </row>
    <row r="21" s="1" customFormat="1" ht="177.75" customHeight="1" spans="1:8">
      <c r="A21" s="16" t="s">
        <v>86</v>
      </c>
      <c r="B21" s="17"/>
      <c r="C21" s="17"/>
      <c r="D21" s="17"/>
      <c r="E21" s="17"/>
      <c r="F21" s="17"/>
      <c r="G21" s="17"/>
      <c r="H21" s="17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Q14" sqref="Q14"/>
    </sheetView>
  </sheetViews>
  <sheetFormatPr defaultColWidth="9" defaultRowHeight="13.5"/>
  <cols>
    <col min="1" max="1" width="3.75" style="1" customWidth="1"/>
    <col min="2" max="2" width="11.125" style="1" customWidth="1"/>
    <col min="3" max="3" width="13" style="1" customWidth="1"/>
    <col min="4" max="4" width="11.5" style="1" customWidth="1"/>
    <col min="5" max="5" width="8.875" style="1" customWidth="1"/>
    <col min="6" max="6" width="11" style="1" customWidth="1"/>
    <col min="7" max="7" width="8.625" style="1" customWidth="1"/>
    <col min="8" max="8" width="7.625" style="1" customWidth="1"/>
    <col min="9" max="12" width="9" style="1"/>
    <col min="13" max="13" width="11.25" style="1" customWidth="1"/>
    <col min="14" max="14" width="7.5" style="1" customWidth="1"/>
    <col min="15" max="15" width="21.375" style="1" customWidth="1"/>
    <col min="16" max="16" width="3.625" style="1" customWidth="1"/>
    <col min="17" max="17" width="9" style="1"/>
    <col min="18" max="18" width="12.625" style="1" hidden="1" customWidth="1"/>
    <col min="19" max="19" width="9" style="1" hidden="1" customWidth="1"/>
    <col min="20" max="16384" width="9" style="1"/>
  </cols>
  <sheetData>
    <row r="1" s="1" customFormat="1" ht="57" customHeight="1" spans="1:15">
      <c r="A1" s="44" t="s">
        <v>26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42" customFormat="1" ht="24.95" customHeight="1" spans="1:15">
      <c r="A2" s="46" t="s">
        <v>1</v>
      </c>
      <c r="B2" s="46"/>
      <c r="C2" s="46"/>
      <c r="D2" s="46"/>
      <c r="E2" s="46" t="s">
        <v>27</v>
      </c>
      <c r="F2" s="46"/>
      <c r="G2" s="46"/>
      <c r="H2" s="46"/>
      <c r="I2" s="46"/>
      <c r="J2" s="46"/>
      <c r="K2" s="46"/>
      <c r="L2" s="46"/>
      <c r="M2" s="46"/>
      <c r="N2" s="46"/>
      <c r="O2" s="46" t="s">
        <v>3</v>
      </c>
    </row>
    <row r="3" s="43" customFormat="1" ht="18.95" customHeight="1" spans="1:15">
      <c r="A3" s="47" t="s">
        <v>4</v>
      </c>
      <c r="B3" s="47" t="s">
        <v>6</v>
      </c>
      <c r="C3" s="47" t="s">
        <v>7</v>
      </c>
      <c r="D3" s="47" t="s">
        <v>8</v>
      </c>
      <c r="E3" s="48" t="s">
        <v>9</v>
      </c>
      <c r="F3" s="48"/>
      <c r="G3" s="48"/>
      <c r="H3" s="47" t="s">
        <v>10</v>
      </c>
      <c r="I3" s="57" t="s">
        <v>28</v>
      </c>
      <c r="J3" s="58"/>
      <c r="K3" s="58"/>
      <c r="L3" s="58"/>
      <c r="M3" s="58"/>
      <c r="N3" s="59"/>
      <c r="O3" s="47" t="s">
        <v>13</v>
      </c>
    </row>
    <row r="4" s="43" customFormat="1" ht="30" customHeight="1" spans="1:15">
      <c r="A4" s="49"/>
      <c r="B4" s="49"/>
      <c r="C4" s="49"/>
      <c r="D4" s="49"/>
      <c r="E4" s="49" t="s">
        <v>14</v>
      </c>
      <c r="F4" s="49" t="s">
        <v>15</v>
      </c>
      <c r="G4" s="49" t="s">
        <v>16</v>
      </c>
      <c r="H4" s="49"/>
      <c r="I4" s="48" t="s">
        <v>17</v>
      </c>
      <c r="J4" s="48" t="s">
        <v>29</v>
      </c>
      <c r="K4" s="48" t="s">
        <v>19</v>
      </c>
      <c r="L4" s="48" t="s">
        <v>20</v>
      </c>
      <c r="M4" s="48" t="s">
        <v>30</v>
      </c>
      <c r="N4" s="48" t="s">
        <v>22</v>
      </c>
      <c r="O4" s="49"/>
    </row>
    <row r="5" s="43" customFormat="1" ht="30" customHeight="1" spans="1:19">
      <c r="A5" s="49">
        <v>1</v>
      </c>
      <c r="B5" s="50" t="s">
        <v>24</v>
      </c>
      <c r="C5" s="51" t="s">
        <v>31</v>
      </c>
      <c r="D5" s="50" t="s">
        <v>24</v>
      </c>
      <c r="E5" s="49">
        <v>64.5</v>
      </c>
      <c r="F5" s="49">
        <v>1.32</v>
      </c>
      <c r="G5" s="52">
        <v>65.82</v>
      </c>
      <c r="H5" s="49">
        <v>63.69</v>
      </c>
      <c r="I5" s="48">
        <f>S5</f>
        <v>19.35</v>
      </c>
      <c r="J5" s="48">
        <v>20</v>
      </c>
      <c r="K5" s="48">
        <v>20</v>
      </c>
      <c r="L5" s="48">
        <v>28</v>
      </c>
      <c r="M5" s="48">
        <v>10</v>
      </c>
      <c r="N5" s="55">
        <f t="shared" ref="N5:N18" si="0">SUM(I5:M5)</f>
        <v>97.35</v>
      </c>
      <c r="O5" s="49"/>
      <c r="R5" s="43">
        <f t="shared" ref="R5:R15" si="1">ROUND(H5/G5,4)</f>
        <v>0.9676</v>
      </c>
      <c r="S5" s="62">
        <f t="shared" ref="S5:S15" si="2">ROUND(R5*20,2)</f>
        <v>19.35</v>
      </c>
    </row>
    <row r="6" s="43" customFormat="1" ht="30" customHeight="1" spans="1:19">
      <c r="A6" s="49">
        <v>2</v>
      </c>
      <c r="B6" s="50" t="s">
        <v>24</v>
      </c>
      <c r="C6" s="51" t="s">
        <v>32</v>
      </c>
      <c r="D6" s="50" t="s">
        <v>24</v>
      </c>
      <c r="E6" s="49">
        <v>1.58</v>
      </c>
      <c r="F6" s="49"/>
      <c r="G6" s="52">
        <v>1.58</v>
      </c>
      <c r="H6" s="49">
        <v>0.25</v>
      </c>
      <c r="I6" s="48">
        <v>3.2</v>
      </c>
      <c r="J6" s="48">
        <v>18</v>
      </c>
      <c r="K6" s="48">
        <v>17</v>
      </c>
      <c r="L6" s="48">
        <v>28</v>
      </c>
      <c r="M6" s="48">
        <v>9</v>
      </c>
      <c r="N6" s="55">
        <f t="shared" si="0"/>
        <v>75.2</v>
      </c>
      <c r="O6" s="49" t="s">
        <v>33</v>
      </c>
      <c r="R6" s="43">
        <f t="shared" si="1"/>
        <v>0.1582</v>
      </c>
      <c r="S6" s="62">
        <f t="shared" si="2"/>
        <v>3.16</v>
      </c>
    </row>
    <row r="7" s="43" customFormat="1" ht="30" customHeight="1" spans="1:19">
      <c r="A7" s="49">
        <v>3</v>
      </c>
      <c r="B7" s="50" t="s">
        <v>24</v>
      </c>
      <c r="C7" s="50" t="s">
        <v>34</v>
      </c>
      <c r="D7" s="50" t="s">
        <v>24</v>
      </c>
      <c r="E7" s="52">
        <v>150.48</v>
      </c>
      <c r="F7" s="52">
        <v>18.88</v>
      </c>
      <c r="G7" s="52">
        <v>169.36</v>
      </c>
      <c r="H7" s="52">
        <v>168.92</v>
      </c>
      <c r="I7" s="48">
        <v>19.95</v>
      </c>
      <c r="J7" s="48">
        <v>20</v>
      </c>
      <c r="K7" s="52">
        <v>20</v>
      </c>
      <c r="L7" s="52">
        <v>29</v>
      </c>
      <c r="M7" s="52">
        <v>9</v>
      </c>
      <c r="N7" s="55">
        <f t="shared" si="0"/>
        <v>97.95</v>
      </c>
      <c r="O7" s="49"/>
      <c r="R7" s="43">
        <f t="shared" si="1"/>
        <v>0.9974</v>
      </c>
      <c r="S7" s="62">
        <f t="shared" si="2"/>
        <v>19.95</v>
      </c>
    </row>
    <row r="8" s="43" customFormat="1" ht="30" customHeight="1" spans="1:19">
      <c r="A8" s="49">
        <v>4</v>
      </c>
      <c r="B8" s="50" t="s">
        <v>24</v>
      </c>
      <c r="C8" s="50" t="s">
        <v>35</v>
      </c>
      <c r="D8" s="50" t="s">
        <v>24</v>
      </c>
      <c r="E8" s="52">
        <v>94.71</v>
      </c>
      <c r="F8" s="52"/>
      <c r="G8" s="52">
        <v>94.71</v>
      </c>
      <c r="H8" s="52">
        <v>48.71</v>
      </c>
      <c r="I8" s="48">
        <v>10.29</v>
      </c>
      <c r="J8" s="48">
        <v>20</v>
      </c>
      <c r="K8" s="52">
        <v>20</v>
      </c>
      <c r="L8" s="52">
        <v>28</v>
      </c>
      <c r="M8" s="52">
        <v>10</v>
      </c>
      <c r="N8" s="55">
        <f t="shared" si="0"/>
        <v>88.29</v>
      </c>
      <c r="O8" s="49" t="s">
        <v>33</v>
      </c>
      <c r="R8" s="43">
        <f t="shared" si="1"/>
        <v>0.5143</v>
      </c>
      <c r="S8" s="62">
        <f t="shared" si="2"/>
        <v>10.29</v>
      </c>
    </row>
    <row r="9" s="43" customFormat="1" ht="30" customHeight="1" spans="1:19">
      <c r="A9" s="49">
        <v>5</v>
      </c>
      <c r="B9" s="50" t="s">
        <v>24</v>
      </c>
      <c r="C9" s="50" t="s">
        <v>36</v>
      </c>
      <c r="D9" s="50" t="s">
        <v>24</v>
      </c>
      <c r="E9" s="52">
        <v>16.49</v>
      </c>
      <c r="F9" s="52">
        <v>-2.69</v>
      </c>
      <c r="G9" s="52">
        <v>13.8</v>
      </c>
      <c r="H9" s="52">
        <v>0</v>
      </c>
      <c r="I9" s="48">
        <v>0</v>
      </c>
      <c r="J9" s="48">
        <v>18</v>
      </c>
      <c r="K9" s="48">
        <v>18</v>
      </c>
      <c r="L9" s="48">
        <v>27</v>
      </c>
      <c r="M9" s="48">
        <v>9</v>
      </c>
      <c r="N9" s="55">
        <f t="shared" si="0"/>
        <v>72</v>
      </c>
      <c r="O9" s="49" t="s">
        <v>33</v>
      </c>
      <c r="R9" s="43">
        <f t="shared" si="1"/>
        <v>0</v>
      </c>
      <c r="S9" s="62">
        <f t="shared" si="2"/>
        <v>0</v>
      </c>
    </row>
    <row r="10" s="43" customFormat="1" ht="30" customHeight="1" spans="1:19">
      <c r="A10" s="49">
        <v>6</v>
      </c>
      <c r="B10" s="50" t="s">
        <v>24</v>
      </c>
      <c r="C10" s="50" t="s">
        <v>37</v>
      </c>
      <c r="D10" s="50" t="s">
        <v>24</v>
      </c>
      <c r="E10" s="52">
        <v>67.14</v>
      </c>
      <c r="F10" s="52">
        <v>-9.93</v>
      </c>
      <c r="G10" s="52">
        <v>57.21</v>
      </c>
      <c r="H10" s="52">
        <v>57.07</v>
      </c>
      <c r="I10" s="48">
        <v>20</v>
      </c>
      <c r="J10" s="48">
        <v>19</v>
      </c>
      <c r="K10" s="48">
        <v>20</v>
      </c>
      <c r="L10" s="48">
        <v>28</v>
      </c>
      <c r="M10" s="48">
        <v>10</v>
      </c>
      <c r="N10" s="55">
        <f t="shared" si="0"/>
        <v>97</v>
      </c>
      <c r="O10" s="49"/>
      <c r="R10" s="43">
        <f t="shared" si="1"/>
        <v>0.9976</v>
      </c>
      <c r="S10" s="62">
        <f t="shared" si="2"/>
        <v>19.95</v>
      </c>
    </row>
    <row r="11" s="43" customFormat="1" ht="30" customHeight="1" spans="1:19">
      <c r="A11" s="49">
        <v>7</v>
      </c>
      <c r="B11" s="50" t="s">
        <v>24</v>
      </c>
      <c r="C11" s="50" t="s">
        <v>38</v>
      </c>
      <c r="D11" s="50" t="s">
        <v>24</v>
      </c>
      <c r="E11" s="52">
        <v>3.22</v>
      </c>
      <c r="F11" s="52">
        <v>2.29</v>
      </c>
      <c r="G11" s="52">
        <v>5.51</v>
      </c>
      <c r="H11" s="52">
        <v>5.43</v>
      </c>
      <c r="I11" s="48">
        <v>19.71</v>
      </c>
      <c r="J11" s="48">
        <v>20</v>
      </c>
      <c r="K11" s="48">
        <v>20</v>
      </c>
      <c r="L11" s="48">
        <v>29</v>
      </c>
      <c r="M11" s="48">
        <v>9</v>
      </c>
      <c r="N11" s="55">
        <f t="shared" si="0"/>
        <v>97.71</v>
      </c>
      <c r="O11" s="49"/>
      <c r="R11" s="43">
        <f t="shared" si="1"/>
        <v>0.9855</v>
      </c>
      <c r="S11" s="62">
        <f t="shared" si="2"/>
        <v>19.71</v>
      </c>
    </row>
    <row r="12" s="43" customFormat="1" ht="30" customHeight="1" spans="1:19">
      <c r="A12" s="49">
        <v>8</v>
      </c>
      <c r="B12" s="50" t="s">
        <v>24</v>
      </c>
      <c r="C12" s="53" t="s">
        <v>39</v>
      </c>
      <c r="D12" s="50" t="s">
        <v>24</v>
      </c>
      <c r="E12" s="52">
        <v>22</v>
      </c>
      <c r="F12" s="52"/>
      <c r="G12" s="52">
        <v>22</v>
      </c>
      <c r="H12" s="52">
        <v>17.7</v>
      </c>
      <c r="I12" s="48">
        <v>16.09</v>
      </c>
      <c r="J12" s="48">
        <v>19</v>
      </c>
      <c r="K12" s="48">
        <v>19</v>
      </c>
      <c r="L12" s="48">
        <v>28</v>
      </c>
      <c r="M12" s="48">
        <v>8</v>
      </c>
      <c r="N12" s="55">
        <f t="shared" si="0"/>
        <v>90.09</v>
      </c>
      <c r="O12" s="49" t="s">
        <v>33</v>
      </c>
      <c r="R12" s="43">
        <f t="shared" si="1"/>
        <v>0.8045</v>
      </c>
      <c r="S12" s="62">
        <f t="shared" si="2"/>
        <v>16.09</v>
      </c>
    </row>
    <row r="13" s="43" customFormat="1" ht="30" customHeight="1" spans="1:19">
      <c r="A13" s="49">
        <v>9</v>
      </c>
      <c r="B13" s="50" t="s">
        <v>24</v>
      </c>
      <c r="C13" s="50" t="s">
        <v>40</v>
      </c>
      <c r="D13" s="50" t="s">
        <v>24</v>
      </c>
      <c r="E13" s="52">
        <v>172</v>
      </c>
      <c r="F13" s="52"/>
      <c r="G13" s="52">
        <v>172</v>
      </c>
      <c r="H13" s="52">
        <v>172</v>
      </c>
      <c r="I13" s="48">
        <v>20</v>
      </c>
      <c r="J13" s="48">
        <v>20</v>
      </c>
      <c r="K13" s="48">
        <v>19</v>
      </c>
      <c r="L13" s="48">
        <v>28</v>
      </c>
      <c r="M13" s="48">
        <v>10</v>
      </c>
      <c r="N13" s="55">
        <f t="shared" si="0"/>
        <v>97</v>
      </c>
      <c r="O13" s="49"/>
      <c r="R13" s="43">
        <f t="shared" si="1"/>
        <v>1</v>
      </c>
      <c r="S13" s="62">
        <f t="shared" si="2"/>
        <v>20</v>
      </c>
    </row>
    <row r="14" s="43" customFormat="1" ht="30" customHeight="1" spans="1:19">
      <c r="A14" s="49">
        <v>10</v>
      </c>
      <c r="B14" s="50" t="s">
        <v>24</v>
      </c>
      <c r="C14" s="50" t="s">
        <v>41</v>
      </c>
      <c r="D14" s="50" t="s">
        <v>24</v>
      </c>
      <c r="E14" s="52">
        <v>110</v>
      </c>
      <c r="F14" s="52"/>
      <c r="G14" s="52">
        <v>110</v>
      </c>
      <c r="H14" s="52">
        <v>46.13</v>
      </c>
      <c r="I14" s="48">
        <v>8.39</v>
      </c>
      <c r="J14" s="48">
        <v>18</v>
      </c>
      <c r="K14" s="48">
        <v>16</v>
      </c>
      <c r="L14" s="48">
        <v>29</v>
      </c>
      <c r="M14" s="48">
        <v>9</v>
      </c>
      <c r="N14" s="55">
        <f t="shared" si="0"/>
        <v>80.39</v>
      </c>
      <c r="O14" s="49" t="s">
        <v>33</v>
      </c>
      <c r="R14" s="43">
        <f t="shared" si="1"/>
        <v>0.4194</v>
      </c>
      <c r="S14" s="62">
        <f t="shared" si="2"/>
        <v>8.39</v>
      </c>
    </row>
    <row r="15" s="1" customFormat="1" ht="47" customHeight="1" spans="1:19">
      <c r="A15" s="49">
        <v>11</v>
      </c>
      <c r="B15" s="50" t="s">
        <v>24</v>
      </c>
      <c r="C15" s="50" t="s">
        <v>42</v>
      </c>
      <c r="D15" s="50" t="s">
        <v>24</v>
      </c>
      <c r="E15" s="52">
        <v>14.95</v>
      </c>
      <c r="F15" s="52">
        <v>0</v>
      </c>
      <c r="G15" s="52">
        <v>14.95</v>
      </c>
      <c r="H15" s="52">
        <v>0</v>
      </c>
      <c r="I15" s="48">
        <f>S15</f>
        <v>0</v>
      </c>
      <c r="J15" s="48">
        <v>18</v>
      </c>
      <c r="K15" s="52">
        <v>18</v>
      </c>
      <c r="L15" s="52">
        <v>28</v>
      </c>
      <c r="M15" s="52">
        <v>9</v>
      </c>
      <c r="N15" s="55">
        <f t="shared" si="0"/>
        <v>73</v>
      </c>
      <c r="O15" s="50" t="s">
        <v>33</v>
      </c>
      <c r="P15" s="60"/>
      <c r="R15" s="43">
        <f t="shared" si="1"/>
        <v>0</v>
      </c>
      <c r="S15" s="62">
        <f t="shared" si="2"/>
        <v>0</v>
      </c>
    </row>
    <row r="16" s="1" customFormat="1" ht="47" customHeight="1" spans="1:19">
      <c r="A16" s="49">
        <v>12</v>
      </c>
      <c r="B16" s="50" t="s">
        <v>24</v>
      </c>
      <c r="C16" s="50" t="s">
        <v>43</v>
      </c>
      <c r="D16" s="50" t="s">
        <v>24</v>
      </c>
      <c r="E16" s="52">
        <v>10.64</v>
      </c>
      <c r="F16" s="52"/>
      <c r="G16" s="52">
        <v>10.64</v>
      </c>
      <c r="H16" s="52">
        <v>10.54</v>
      </c>
      <c r="I16" s="48">
        <v>19.8</v>
      </c>
      <c r="J16" s="48">
        <v>20</v>
      </c>
      <c r="K16" s="52">
        <v>18</v>
      </c>
      <c r="L16" s="52">
        <v>29</v>
      </c>
      <c r="M16" s="52">
        <v>10</v>
      </c>
      <c r="N16" s="55">
        <f t="shared" si="0"/>
        <v>96.8</v>
      </c>
      <c r="O16" s="61"/>
      <c r="P16" s="60"/>
      <c r="R16" s="43"/>
      <c r="S16" s="62"/>
    </row>
    <row r="17" s="1" customFormat="1" ht="47" customHeight="1" spans="1:19">
      <c r="A17" s="49">
        <v>13</v>
      </c>
      <c r="B17" s="50" t="s">
        <v>24</v>
      </c>
      <c r="C17" s="50" t="s">
        <v>44</v>
      </c>
      <c r="D17" s="50" t="s">
        <v>24</v>
      </c>
      <c r="E17" s="52">
        <v>5.7</v>
      </c>
      <c r="F17" s="52"/>
      <c r="G17" s="52">
        <v>5.7</v>
      </c>
      <c r="H17" s="52">
        <v>0</v>
      </c>
      <c r="I17" s="48">
        <v>0</v>
      </c>
      <c r="J17" s="48">
        <v>18</v>
      </c>
      <c r="K17" s="52">
        <v>18</v>
      </c>
      <c r="L17" s="52">
        <v>27</v>
      </c>
      <c r="M17" s="52">
        <v>9</v>
      </c>
      <c r="N17" s="55">
        <f t="shared" si="0"/>
        <v>72</v>
      </c>
      <c r="O17" s="61" t="s">
        <v>33</v>
      </c>
      <c r="P17" s="60"/>
      <c r="R17" s="43"/>
      <c r="S17" s="62"/>
    </row>
    <row r="18" s="1" customFormat="1" ht="47" customHeight="1" spans="1:19">
      <c r="A18" s="49">
        <v>14</v>
      </c>
      <c r="B18" s="50" t="s">
        <v>24</v>
      </c>
      <c r="C18" s="50" t="s">
        <v>45</v>
      </c>
      <c r="D18" s="50" t="s">
        <v>24</v>
      </c>
      <c r="E18" s="52">
        <v>1.56</v>
      </c>
      <c r="F18" s="52"/>
      <c r="G18" s="52">
        <v>1.56</v>
      </c>
      <c r="H18" s="52">
        <v>1.56</v>
      </c>
      <c r="I18" s="48">
        <v>20</v>
      </c>
      <c r="J18" s="48">
        <v>20</v>
      </c>
      <c r="K18" s="52">
        <v>19</v>
      </c>
      <c r="L18" s="52">
        <v>28</v>
      </c>
      <c r="M18" s="52">
        <v>10</v>
      </c>
      <c r="N18" s="55">
        <f t="shared" si="0"/>
        <v>97</v>
      </c>
      <c r="O18" s="49"/>
      <c r="P18" s="60"/>
      <c r="R18" s="43">
        <f>ROUND(H18/G18,4)</f>
        <v>1</v>
      </c>
      <c r="S18" s="62">
        <f>ROUND(R18*20,2)</f>
        <v>20</v>
      </c>
    </row>
    <row r="19" s="1" customFormat="1" ht="30" customHeight="1" spans="1:16">
      <c r="A19" s="54"/>
      <c r="B19" s="52" t="s">
        <v>16</v>
      </c>
      <c r="C19" s="52"/>
      <c r="D19" s="52"/>
      <c r="E19" s="52">
        <f t="shared" ref="E19:N19" si="3">SUM(E5:E18)</f>
        <v>734.97</v>
      </c>
      <c r="F19" s="52">
        <f>SUM(F5:F15)</f>
        <v>9.87</v>
      </c>
      <c r="G19" s="52">
        <f t="shared" si="3"/>
        <v>744.84</v>
      </c>
      <c r="H19" s="55">
        <f t="shared" si="3"/>
        <v>592</v>
      </c>
      <c r="I19" s="52">
        <f t="shared" si="3"/>
        <v>176.78</v>
      </c>
      <c r="J19" s="52">
        <f t="shared" si="3"/>
        <v>268</v>
      </c>
      <c r="K19" s="52">
        <f t="shared" si="3"/>
        <v>262</v>
      </c>
      <c r="L19" s="52">
        <f t="shared" si="3"/>
        <v>394</v>
      </c>
      <c r="M19" s="52">
        <f t="shared" si="3"/>
        <v>131</v>
      </c>
      <c r="N19" s="52">
        <f t="shared" si="3"/>
        <v>1231.78</v>
      </c>
      <c r="O19" s="54"/>
      <c r="P19" s="60"/>
    </row>
    <row r="20" s="1" customFormat="1" ht="30" hidden="1" customHeight="1" spans="1:16">
      <c r="A20" s="54"/>
      <c r="B20" s="54"/>
      <c r="C20" s="54" t="s">
        <v>25</v>
      </c>
      <c r="D20" s="54"/>
      <c r="E20" s="54">
        <v>1444.19</v>
      </c>
      <c r="F20" s="54">
        <v>52.67</v>
      </c>
      <c r="G20" s="56">
        <v>1496.86</v>
      </c>
      <c r="H20" s="54">
        <v>1296.92</v>
      </c>
      <c r="I20" s="54"/>
      <c r="J20" s="54"/>
      <c r="K20" s="54"/>
      <c r="L20" s="54"/>
      <c r="M20" s="54"/>
      <c r="N20" s="54"/>
      <c r="O20" s="54"/>
      <c r="P20" s="60">
        <f>H20/E20</f>
        <v>0.898025883020932</v>
      </c>
    </row>
  </sheetData>
  <mergeCells count="11">
    <mergeCell ref="A1:O1"/>
    <mergeCell ref="A2:B2"/>
    <mergeCell ref="E2:H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39966"/>
    <pageSetUpPr fitToPage="1"/>
  </sheetPr>
  <dimension ref="A1:H20"/>
  <sheetViews>
    <sheetView workbookViewId="0">
      <selection activeCell="H10" sqref="H10:H11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42.95" customHeight="1" spans="1:8">
      <c r="A1" s="20" t="s">
        <v>46</v>
      </c>
      <c r="B1" s="20"/>
      <c r="C1" s="20"/>
      <c r="D1" s="20"/>
      <c r="E1" s="20"/>
      <c r="F1" s="20"/>
      <c r="G1" s="20"/>
      <c r="H1" s="20"/>
    </row>
    <row r="2" s="1" customFormat="1" ht="21" customHeight="1" spans="1:8">
      <c r="A2" s="3" t="s">
        <v>47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48</v>
      </c>
      <c r="B3" s="4"/>
      <c r="C3" s="4" t="s">
        <v>24</v>
      </c>
      <c r="D3" s="4"/>
      <c r="E3" s="4"/>
      <c r="F3" s="4"/>
      <c r="G3" s="4"/>
      <c r="H3" s="4"/>
    </row>
    <row r="4" s="1" customFormat="1" ht="30" customHeight="1" spans="1:8">
      <c r="A4" s="4" t="s">
        <v>49</v>
      </c>
      <c r="B4" s="4"/>
      <c r="C4" s="4">
        <v>6233.53</v>
      </c>
      <c r="D4" s="4"/>
      <c r="E4" s="4"/>
      <c r="F4" s="4" t="s">
        <v>50</v>
      </c>
      <c r="G4" s="4"/>
      <c r="H4" s="4">
        <v>1477.34</v>
      </c>
    </row>
    <row r="5" s="1" customFormat="1" ht="30" customHeight="1" spans="1:8">
      <c r="A5" s="6" t="s">
        <v>51</v>
      </c>
      <c r="B5" s="7"/>
      <c r="C5" s="4"/>
      <c r="D5" s="4" t="s">
        <v>52</v>
      </c>
      <c r="E5" s="4" t="s">
        <v>53</v>
      </c>
      <c r="F5" s="4" t="s">
        <v>54</v>
      </c>
      <c r="G5" s="6" t="s">
        <v>55</v>
      </c>
      <c r="H5" s="7"/>
    </row>
    <row r="6" s="1" customFormat="1" ht="30" customHeight="1" spans="1:8">
      <c r="A6" s="8"/>
      <c r="B6" s="9"/>
      <c r="C6" s="4" t="s">
        <v>56</v>
      </c>
      <c r="D6" s="4">
        <v>7710.88</v>
      </c>
      <c r="E6" s="4">
        <v>6374.58</v>
      </c>
      <c r="F6" s="29">
        <f>E6/D6</f>
        <v>0.82669941692777</v>
      </c>
      <c r="G6" s="4">
        <f>ROUND(F6*20,2)</f>
        <v>16.53</v>
      </c>
      <c r="H6" s="4"/>
    </row>
    <row r="7" s="1" customFormat="1" ht="61" customHeight="1" spans="1:8">
      <c r="A7" s="4" t="s">
        <v>57</v>
      </c>
      <c r="B7" s="4"/>
      <c r="C7" s="37" t="s">
        <v>58</v>
      </c>
      <c r="D7" s="38"/>
      <c r="E7" s="38"/>
      <c r="F7" s="38"/>
      <c r="G7" s="38"/>
      <c r="H7" s="39"/>
    </row>
    <row r="8" s="1" customFormat="1" ht="30" customHeight="1" spans="1:8">
      <c r="A8" s="21" t="s">
        <v>59</v>
      </c>
      <c r="B8" s="24" t="s">
        <v>60</v>
      </c>
      <c r="C8" s="4" t="s">
        <v>61</v>
      </c>
      <c r="D8" s="4" t="s">
        <v>62</v>
      </c>
      <c r="E8" s="4"/>
      <c r="F8" s="4" t="s">
        <v>63</v>
      </c>
      <c r="G8" s="4" t="s">
        <v>64</v>
      </c>
      <c r="H8" s="4" t="s">
        <v>65</v>
      </c>
    </row>
    <row r="9" s="1" customFormat="1" ht="30" customHeight="1" spans="1:8">
      <c r="A9" s="21"/>
      <c r="B9" s="4" t="s">
        <v>18</v>
      </c>
      <c r="C9" s="4" t="s">
        <v>66</v>
      </c>
      <c r="D9" s="4" t="s">
        <v>67</v>
      </c>
      <c r="E9" s="4"/>
      <c r="F9" s="40">
        <v>1</v>
      </c>
      <c r="G9" s="40">
        <v>1</v>
      </c>
      <c r="H9" s="4">
        <v>20</v>
      </c>
    </row>
    <row r="10" s="1" customFormat="1" ht="30" customHeight="1" spans="1:8">
      <c r="A10" s="21"/>
      <c r="B10" s="4" t="s">
        <v>19</v>
      </c>
      <c r="C10" s="4" t="s">
        <v>68</v>
      </c>
      <c r="D10" s="4" t="s">
        <v>69</v>
      </c>
      <c r="E10" s="4"/>
      <c r="F10" s="40">
        <v>1</v>
      </c>
      <c r="G10" s="10">
        <v>0.95</v>
      </c>
      <c r="H10" s="4">
        <v>9</v>
      </c>
    </row>
    <row r="11" s="1" customFormat="1" ht="30" customHeight="1" spans="1:8">
      <c r="A11" s="21"/>
      <c r="B11" s="4"/>
      <c r="C11" s="4" t="s">
        <v>70</v>
      </c>
      <c r="D11" s="4" t="s">
        <v>71</v>
      </c>
      <c r="E11" s="4"/>
      <c r="F11" s="40">
        <v>1</v>
      </c>
      <c r="G11" s="40">
        <v>1</v>
      </c>
      <c r="H11" s="4">
        <v>8</v>
      </c>
    </row>
    <row r="12" s="1" customFormat="1" ht="58" customHeight="1" spans="1:8">
      <c r="A12" s="21"/>
      <c r="B12" s="4" t="s">
        <v>20</v>
      </c>
      <c r="C12" s="4" t="s">
        <v>72</v>
      </c>
      <c r="D12" s="4" t="s">
        <v>73</v>
      </c>
      <c r="E12" s="4"/>
      <c r="F12" s="4" t="s">
        <v>74</v>
      </c>
      <c r="G12" s="4" t="s">
        <v>74</v>
      </c>
      <c r="H12" s="4">
        <v>29</v>
      </c>
    </row>
    <row r="13" s="1" customFormat="1" ht="54" customHeight="1" spans="1:8">
      <c r="A13" s="21"/>
      <c r="B13" s="4" t="s">
        <v>21</v>
      </c>
      <c r="C13" s="4" t="s">
        <v>75</v>
      </c>
      <c r="D13" s="4" t="s">
        <v>76</v>
      </c>
      <c r="E13" s="4"/>
      <c r="F13" s="10" t="s">
        <v>77</v>
      </c>
      <c r="G13" s="10">
        <v>0.96</v>
      </c>
      <c r="H13" s="4">
        <v>10</v>
      </c>
    </row>
    <row r="14" s="1" customFormat="1" ht="30" customHeight="1" spans="1:8">
      <c r="A14" s="4" t="s">
        <v>78</v>
      </c>
      <c r="B14" s="4"/>
      <c r="C14" s="13"/>
      <c r="D14" s="41"/>
      <c r="E14" s="41"/>
      <c r="F14" s="41"/>
      <c r="G14" s="41"/>
      <c r="H14" s="14"/>
    </row>
    <row r="15" s="1" customFormat="1" ht="30" customHeight="1" spans="1:8">
      <c r="A15" s="24" t="s">
        <v>79</v>
      </c>
      <c r="B15" s="24"/>
      <c r="C15" s="4"/>
      <c r="D15" s="4"/>
      <c r="E15" s="4"/>
      <c r="F15" s="4"/>
      <c r="G15" s="4"/>
      <c r="H15" s="4"/>
    </row>
    <row r="16" s="1" customFormat="1" ht="30" customHeight="1" spans="1:8">
      <c r="A16" s="4" t="s">
        <v>80</v>
      </c>
      <c r="B16" s="4">
        <f>G6+H9+H10+H11+H12+H13</f>
        <v>92.53</v>
      </c>
      <c r="C16" s="4"/>
      <c r="D16" s="4"/>
      <c r="E16" s="4"/>
      <c r="F16" s="4"/>
      <c r="G16" s="4"/>
      <c r="H16" s="4"/>
    </row>
    <row r="17" s="1" customFormat="1" ht="180" customHeight="1" spans="1:8">
      <c r="A17" s="4" t="s">
        <v>81</v>
      </c>
      <c r="B17" s="4"/>
      <c r="C17" s="5" t="s">
        <v>33</v>
      </c>
      <c r="D17" s="5"/>
      <c r="E17" s="5"/>
      <c r="F17" s="5"/>
      <c r="G17" s="5"/>
      <c r="H17" s="5"/>
    </row>
    <row r="18" s="1" customFormat="1" ht="180" customHeight="1" spans="1:8">
      <c r="A18" s="4" t="s">
        <v>82</v>
      </c>
      <c r="B18" s="4"/>
      <c r="C18" s="5" t="s">
        <v>83</v>
      </c>
      <c r="D18" s="5"/>
      <c r="E18" s="5"/>
      <c r="F18" s="5"/>
      <c r="G18" s="5"/>
      <c r="H18" s="5"/>
    </row>
    <row r="19" s="1" customFormat="1" ht="180" customHeight="1" spans="1:8">
      <c r="A19" s="4" t="s">
        <v>84</v>
      </c>
      <c r="B19" s="4"/>
      <c r="C19" s="4" t="s">
        <v>85</v>
      </c>
      <c r="D19" s="4"/>
      <c r="E19" s="4"/>
      <c r="F19" s="4"/>
      <c r="G19" s="4"/>
      <c r="H19" s="4"/>
    </row>
    <row r="20" s="1" customFormat="1" ht="134.1" customHeight="1" spans="1:8">
      <c r="A20" s="16" t="s">
        <v>86</v>
      </c>
      <c r="B20" s="17"/>
      <c r="C20" s="17"/>
      <c r="D20" s="17"/>
      <c r="E20" s="17"/>
      <c r="F20" s="17"/>
      <c r="G20" s="17"/>
      <c r="H20" s="17"/>
    </row>
  </sheetData>
  <mergeCells count="30">
    <mergeCell ref="A1:H1"/>
    <mergeCell ref="A2:H2"/>
    <mergeCell ref="A3:B3"/>
    <mergeCell ref="C3:H3"/>
    <mergeCell ref="A4:B4"/>
    <mergeCell ref="C4:E4"/>
    <mergeCell ref="F4:G4"/>
    <mergeCell ref="G5:H5"/>
    <mergeCell ref="G6:H6"/>
    <mergeCell ref="A7:B7"/>
    <mergeCell ref="C7:H7"/>
    <mergeCell ref="D8:E8"/>
    <mergeCell ref="D9:E9"/>
    <mergeCell ref="D10:E10"/>
    <mergeCell ref="D11:E11"/>
    <mergeCell ref="D12:E12"/>
    <mergeCell ref="D13:E13"/>
    <mergeCell ref="A14:B14"/>
    <mergeCell ref="C14:H14"/>
    <mergeCell ref="B16:H16"/>
    <mergeCell ref="A17:B17"/>
    <mergeCell ref="C17:H17"/>
    <mergeCell ref="A18:B18"/>
    <mergeCell ref="C18:H18"/>
    <mergeCell ref="A19:B19"/>
    <mergeCell ref="C19:H19"/>
    <mergeCell ref="A20:H20"/>
    <mergeCell ref="A8:A13"/>
    <mergeCell ref="B10:B11"/>
    <mergeCell ref="A5:B6"/>
  </mergeCells>
  <printOptions horizontalCentered="1"/>
  <pageMargins left="0.751388888888889" right="0.751388888888889" top="1" bottom="1" header="0.511805555555556" footer="0.511805555555556"/>
  <pageSetup paperSize="9" scale="9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1"/>
  <sheetViews>
    <sheetView topLeftCell="A2" workbookViewId="0">
      <selection activeCell="K10" sqref="K10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33" customHeight="1" spans="1:8">
      <c r="A1" s="2" t="s">
        <v>87</v>
      </c>
      <c r="B1" s="20"/>
      <c r="C1" s="20"/>
      <c r="D1" s="20"/>
      <c r="E1" s="20"/>
      <c r="F1" s="20"/>
      <c r="G1" s="20"/>
      <c r="H1" s="20"/>
    </row>
    <row r="2" s="1" customFormat="1" ht="21" customHeight="1" spans="1:8">
      <c r="A2" s="3" t="s">
        <v>88</v>
      </c>
      <c r="B2" s="3"/>
      <c r="C2" s="3"/>
      <c r="D2" s="3"/>
      <c r="E2" s="3"/>
      <c r="F2" s="3"/>
      <c r="G2" s="3"/>
      <c r="H2" s="3"/>
    </row>
    <row r="3" s="1" customFormat="1" ht="31" customHeight="1" spans="1:8">
      <c r="A3" s="4" t="s">
        <v>7</v>
      </c>
      <c r="B3" s="4"/>
      <c r="C3" s="4" t="s">
        <v>31</v>
      </c>
      <c r="D3" s="4"/>
      <c r="E3" s="4"/>
      <c r="F3" s="4"/>
      <c r="G3" s="4"/>
      <c r="H3" s="4"/>
    </row>
    <row r="4" s="1" customFormat="1" ht="31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92</v>
      </c>
    </row>
    <row r="5" s="1" customFormat="1" ht="31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1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1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0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0" customHeight="1" spans="1:8">
      <c r="A9" s="8"/>
      <c r="B9" s="9"/>
      <c r="C9" s="4" t="s">
        <v>99</v>
      </c>
      <c r="D9" s="4">
        <v>65.82</v>
      </c>
      <c r="E9" s="4">
        <v>63.69</v>
      </c>
      <c r="F9" s="22">
        <f>E9/D9</f>
        <v>0.96763901549681</v>
      </c>
      <c r="G9" s="23">
        <f>F9*20</f>
        <v>19.3527803099362</v>
      </c>
      <c r="H9" s="23"/>
    </row>
    <row r="10" s="1" customFormat="1" ht="30" customHeight="1" spans="1:8">
      <c r="A10" s="21" t="s">
        <v>59</v>
      </c>
      <c r="B10" s="2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55" customHeight="1" spans="1:8">
      <c r="A11" s="21"/>
      <c r="B11" s="21" t="s">
        <v>29</v>
      </c>
      <c r="C11" s="4" t="s">
        <v>66</v>
      </c>
      <c r="D11" s="13" t="s">
        <v>100</v>
      </c>
      <c r="E11" s="14"/>
      <c r="F11" s="4">
        <v>65.82</v>
      </c>
      <c r="G11" s="4">
        <v>63.49</v>
      </c>
      <c r="H11" s="4">
        <v>20</v>
      </c>
    </row>
    <row r="12" s="1" customFormat="1" ht="55" customHeight="1" spans="1:8">
      <c r="A12" s="21"/>
      <c r="B12" s="11" t="s">
        <v>101</v>
      </c>
      <c r="C12" s="26" t="s">
        <v>68</v>
      </c>
      <c r="D12" s="4" t="s">
        <v>102</v>
      </c>
      <c r="E12" s="4"/>
      <c r="F12" s="4" t="s">
        <v>103</v>
      </c>
      <c r="G12" s="4" t="s">
        <v>103</v>
      </c>
      <c r="H12" s="4">
        <v>10</v>
      </c>
    </row>
    <row r="13" s="1" customFormat="1" ht="55" customHeight="1" spans="1:8">
      <c r="A13" s="21"/>
      <c r="B13" s="21"/>
      <c r="C13" s="11" t="s">
        <v>104</v>
      </c>
      <c r="D13" s="13" t="s">
        <v>105</v>
      </c>
      <c r="E13" s="14"/>
      <c r="F13" s="30" t="s">
        <v>106</v>
      </c>
      <c r="G13" s="4" t="s">
        <v>106</v>
      </c>
      <c r="H13" s="4">
        <v>10</v>
      </c>
    </row>
    <row r="14" s="1" customFormat="1" ht="55" customHeight="1" spans="1:8">
      <c r="A14" s="21"/>
      <c r="B14" s="11" t="s">
        <v>20</v>
      </c>
      <c r="C14" s="4" t="s">
        <v>72</v>
      </c>
      <c r="D14" s="4" t="s">
        <v>107</v>
      </c>
      <c r="E14" s="4"/>
      <c r="F14" s="4" t="s">
        <v>108</v>
      </c>
      <c r="G14" s="4" t="s">
        <v>108</v>
      </c>
      <c r="H14" s="4">
        <v>14</v>
      </c>
    </row>
    <row r="15" s="1" customFormat="1" ht="55" customHeight="1" spans="1:8">
      <c r="A15" s="21"/>
      <c r="B15" s="24"/>
      <c r="C15" s="4" t="s">
        <v>109</v>
      </c>
      <c r="D15" s="4" t="s">
        <v>110</v>
      </c>
      <c r="E15" s="4"/>
      <c r="F15" s="4" t="s">
        <v>111</v>
      </c>
      <c r="G15" s="4" t="s">
        <v>111</v>
      </c>
      <c r="H15" s="4">
        <v>14</v>
      </c>
    </row>
    <row r="16" s="1" customFormat="1" ht="55" customHeight="1" spans="1:8">
      <c r="A16" s="21"/>
      <c r="B16" s="4" t="s">
        <v>21</v>
      </c>
      <c r="C16" s="4" t="s">
        <v>112</v>
      </c>
      <c r="D16" s="4" t="s">
        <v>113</v>
      </c>
      <c r="E16" s="4"/>
      <c r="F16" s="4" t="s">
        <v>114</v>
      </c>
      <c r="G16" s="10">
        <v>0.95</v>
      </c>
      <c r="H16" s="4">
        <v>10</v>
      </c>
    </row>
    <row r="17" s="1" customFormat="1" ht="30" customHeight="1" spans="1:8">
      <c r="A17" s="4" t="s">
        <v>80</v>
      </c>
      <c r="B17" s="23">
        <f>H16+H15+H14+H11+H13+H12+G9</f>
        <v>97.3527803099362</v>
      </c>
      <c r="C17" s="23"/>
      <c r="D17" s="23"/>
      <c r="E17" s="23"/>
      <c r="F17" s="23"/>
      <c r="G17" s="23"/>
      <c r="H17" s="23"/>
    </row>
    <row r="18" s="1" customFormat="1" ht="179" customHeight="1" spans="1:8">
      <c r="A18" s="4" t="s">
        <v>81</v>
      </c>
      <c r="B18" s="4"/>
      <c r="C18" s="5" t="s">
        <v>115</v>
      </c>
      <c r="D18" s="5"/>
      <c r="E18" s="5"/>
      <c r="F18" s="5"/>
      <c r="G18" s="5"/>
      <c r="H18" s="5"/>
    </row>
    <row r="19" s="1" customFormat="1" ht="179" customHeight="1" spans="1:8">
      <c r="A19" s="4" t="s">
        <v>82</v>
      </c>
      <c r="B19" s="4"/>
      <c r="C19" s="5" t="s">
        <v>116</v>
      </c>
      <c r="D19" s="5"/>
      <c r="E19" s="5"/>
      <c r="F19" s="5"/>
      <c r="G19" s="5"/>
      <c r="H19" s="5"/>
    </row>
    <row r="20" s="1" customFormat="1" ht="202" customHeight="1" spans="1:8">
      <c r="A20" s="4" t="s">
        <v>84</v>
      </c>
      <c r="B20" s="4"/>
      <c r="C20" s="4" t="s">
        <v>117</v>
      </c>
      <c r="D20" s="4"/>
      <c r="E20" s="4"/>
      <c r="F20" s="4"/>
      <c r="G20" s="4"/>
      <c r="H20" s="4"/>
    </row>
    <row r="21" s="1" customFormat="1" ht="134.1" customHeight="1" spans="1:8">
      <c r="A21" s="16" t="s">
        <v>86</v>
      </c>
      <c r="B21" s="17"/>
      <c r="C21" s="17"/>
      <c r="D21" s="17"/>
      <c r="E21" s="17"/>
      <c r="F21" s="17"/>
      <c r="G21" s="17"/>
      <c r="H21" s="17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0"/>
  <sheetViews>
    <sheetView topLeftCell="A3" workbookViewId="0">
      <selection activeCell="C17" sqref="C17:H17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54" customHeight="1" spans="1:8">
      <c r="A1" s="2" t="s">
        <v>118</v>
      </c>
      <c r="B1" s="20"/>
      <c r="C1" s="20"/>
      <c r="D1" s="20"/>
      <c r="E1" s="20"/>
      <c r="F1" s="20"/>
      <c r="G1" s="20"/>
      <c r="H1" s="20"/>
    </row>
    <row r="2" s="1" customFormat="1" ht="21" customHeight="1" spans="1:8">
      <c r="A2" s="3" t="s">
        <v>88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7</v>
      </c>
      <c r="B3" s="4"/>
      <c r="C3" s="4" t="s">
        <v>32</v>
      </c>
      <c r="D3" s="4"/>
      <c r="E3" s="4"/>
      <c r="F3" s="4"/>
      <c r="G3" s="4"/>
      <c r="H3" s="4"/>
    </row>
    <row r="4" s="1" customFormat="1" ht="30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0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0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0" customHeight="1" spans="1:8">
      <c r="A7" s="4" t="s">
        <v>97</v>
      </c>
      <c r="B7" s="4"/>
      <c r="C7" s="5" t="s">
        <v>119</v>
      </c>
      <c r="D7" s="5"/>
      <c r="E7" s="5"/>
      <c r="F7" s="5"/>
      <c r="G7" s="5"/>
      <c r="H7" s="5"/>
    </row>
    <row r="8" s="1" customFormat="1" ht="30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0" customHeight="1" spans="1:8">
      <c r="A9" s="8"/>
      <c r="B9" s="9"/>
      <c r="C9" s="4" t="s">
        <v>99</v>
      </c>
      <c r="D9" s="4">
        <v>1.58</v>
      </c>
      <c r="E9" s="4">
        <v>0.25</v>
      </c>
      <c r="F9" s="22">
        <f>E9/D9</f>
        <v>0.158227848101266</v>
      </c>
      <c r="G9" s="36">
        <f>F9*20</f>
        <v>3.16455696202532</v>
      </c>
      <c r="H9" s="36"/>
    </row>
    <row r="10" s="1" customFormat="1" ht="25" customHeight="1" spans="1:8">
      <c r="A10" s="21" t="s">
        <v>59</v>
      </c>
      <c r="B10" s="2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25" customHeight="1" spans="1:8">
      <c r="A11" s="21"/>
      <c r="B11" s="21" t="s">
        <v>29</v>
      </c>
      <c r="C11" s="4" t="s">
        <v>66</v>
      </c>
      <c r="D11" s="13" t="s">
        <v>120</v>
      </c>
      <c r="E11" s="14"/>
      <c r="F11" s="4" t="s">
        <v>121</v>
      </c>
      <c r="G11" s="4" t="s">
        <v>121</v>
      </c>
      <c r="H11" s="4">
        <v>18</v>
      </c>
    </row>
    <row r="12" s="1" customFormat="1" ht="25" customHeight="1" spans="1:8">
      <c r="A12" s="21"/>
      <c r="B12" s="11" t="s">
        <v>101</v>
      </c>
      <c r="C12" s="26" t="s">
        <v>68</v>
      </c>
      <c r="D12" s="4" t="s">
        <v>122</v>
      </c>
      <c r="E12" s="4"/>
      <c r="F12" s="4">
        <v>79</v>
      </c>
      <c r="G12" s="4">
        <v>79</v>
      </c>
      <c r="H12" s="4">
        <v>8</v>
      </c>
    </row>
    <row r="13" s="1" customFormat="1" ht="25" customHeight="1" spans="1:8">
      <c r="A13" s="21"/>
      <c r="B13" s="21"/>
      <c r="C13" s="28" t="s">
        <v>70</v>
      </c>
      <c r="D13" s="13" t="s">
        <v>123</v>
      </c>
      <c r="E13" s="14"/>
      <c r="F13" s="10">
        <v>1</v>
      </c>
      <c r="G13" s="10">
        <v>1</v>
      </c>
      <c r="H13" s="4">
        <v>9</v>
      </c>
    </row>
    <row r="14" s="1" customFormat="1" ht="42" customHeight="1" spans="1:8">
      <c r="A14" s="21"/>
      <c r="B14" s="11" t="s">
        <v>20</v>
      </c>
      <c r="C14" s="4" t="s">
        <v>72</v>
      </c>
      <c r="D14" s="4" t="s">
        <v>124</v>
      </c>
      <c r="E14" s="4"/>
      <c r="F14" s="4" t="s">
        <v>114</v>
      </c>
      <c r="G14" s="10">
        <v>0.92</v>
      </c>
      <c r="H14" s="4">
        <v>28</v>
      </c>
    </row>
    <row r="15" s="1" customFormat="1" ht="42" customHeight="1" spans="1:8">
      <c r="A15" s="21"/>
      <c r="B15" s="4" t="s">
        <v>21</v>
      </c>
      <c r="C15" s="4" t="s">
        <v>112</v>
      </c>
      <c r="D15" s="4" t="s">
        <v>125</v>
      </c>
      <c r="E15" s="4"/>
      <c r="F15" s="4" t="s">
        <v>114</v>
      </c>
      <c r="G15" s="10">
        <v>0.95</v>
      </c>
      <c r="H15" s="4">
        <v>9</v>
      </c>
    </row>
    <row r="16" s="1" customFormat="1" ht="30" customHeight="1" spans="1:8">
      <c r="A16" s="4" t="s">
        <v>80</v>
      </c>
      <c r="B16" s="36">
        <f>H15+H14+H11+H13+H12+G9</f>
        <v>75.1645569620253</v>
      </c>
      <c r="C16" s="36"/>
      <c r="D16" s="36"/>
      <c r="E16" s="36"/>
      <c r="F16" s="36"/>
      <c r="G16" s="36"/>
      <c r="H16" s="36"/>
    </row>
    <row r="17" s="1" customFormat="1" ht="145" customHeight="1" spans="1:8">
      <c r="A17" s="4" t="s">
        <v>81</v>
      </c>
      <c r="B17" s="4"/>
      <c r="C17" s="5" t="s">
        <v>126</v>
      </c>
      <c r="D17" s="5"/>
      <c r="E17" s="5"/>
      <c r="F17" s="5"/>
      <c r="G17" s="5"/>
      <c r="H17" s="5"/>
    </row>
    <row r="18" s="1" customFormat="1" ht="165" customHeight="1" spans="1:8">
      <c r="A18" s="4" t="s">
        <v>82</v>
      </c>
      <c r="B18" s="4"/>
      <c r="C18" s="5" t="s">
        <v>116</v>
      </c>
      <c r="D18" s="5"/>
      <c r="E18" s="5"/>
      <c r="F18" s="5"/>
      <c r="G18" s="5"/>
      <c r="H18" s="5"/>
    </row>
    <row r="19" s="1" customFormat="1" ht="227" customHeight="1" spans="1:8">
      <c r="A19" s="4" t="s">
        <v>84</v>
      </c>
      <c r="B19" s="4"/>
      <c r="C19" s="4" t="s">
        <v>117</v>
      </c>
      <c r="D19" s="4"/>
      <c r="E19" s="4"/>
      <c r="F19" s="4"/>
      <c r="G19" s="4"/>
      <c r="H19" s="4"/>
    </row>
    <row r="20" s="1" customFormat="1" ht="134.1" customHeight="1" spans="1:8">
      <c r="A20" s="16" t="s">
        <v>86</v>
      </c>
      <c r="B20" s="17"/>
      <c r="C20" s="17"/>
      <c r="D20" s="17"/>
      <c r="E20" s="17"/>
      <c r="F20" s="17"/>
      <c r="G20" s="17"/>
      <c r="H20" s="17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20"/>
  <sheetViews>
    <sheetView topLeftCell="A5" workbookViewId="0">
      <selection activeCell="J15" sqref="J14:J15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54" customHeight="1" spans="1:8">
      <c r="A1" s="2" t="s">
        <v>127</v>
      </c>
      <c r="B1" s="20"/>
      <c r="C1" s="20"/>
      <c r="D1" s="20"/>
      <c r="E1" s="20"/>
      <c r="F1" s="20"/>
      <c r="G1" s="20"/>
      <c r="H1" s="20"/>
    </row>
    <row r="2" s="1" customFormat="1" ht="21" customHeight="1" spans="1:8">
      <c r="A2" s="3" t="s">
        <v>88</v>
      </c>
      <c r="B2" s="3"/>
      <c r="C2" s="3"/>
      <c r="D2" s="3"/>
      <c r="E2" s="3"/>
      <c r="F2" s="3"/>
      <c r="G2" s="3"/>
      <c r="H2" s="3"/>
    </row>
    <row r="3" s="1" customFormat="1" ht="36" customHeight="1" spans="1:8">
      <c r="A3" s="4" t="s">
        <v>7</v>
      </c>
      <c r="B3" s="4"/>
      <c r="C3" s="4" t="s">
        <v>34</v>
      </c>
      <c r="D3" s="4"/>
      <c r="E3" s="4"/>
      <c r="F3" s="4"/>
      <c r="G3" s="4"/>
      <c r="H3" s="4"/>
    </row>
    <row r="4" s="1" customFormat="1" ht="36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6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6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6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6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6" customHeight="1" spans="1:8">
      <c r="A9" s="8"/>
      <c r="B9" s="9"/>
      <c r="C9" s="4" t="s">
        <v>99</v>
      </c>
      <c r="D9" s="4">
        <v>169.36</v>
      </c>
      <c r="E9" s="4">
        <v>168.92</v>
      </c>
      <c r="F9" s="22">
        <f>E9/D9</f>
        <v>0.997401983939537</v>
      </c>
      <c r="G9" s="23">
        <f>F9*20</f>
        <v>19.9480396787907</v>
      </c>
      <c r="H9" s="23"/>
    </row>
    <row r="10" s="1" customFormat="1" ht="36" customHeight="1" spans="1:8">
      <c r="A10" s="21" t="s">
        <v>59</v>
      </c>
      <c r="B10" s="2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6" customHeight="1" spans="1:8">
      <c r="A11" s="21"/>
      <c r="B11" s="21" t="s">
        <v>29</v>
      </c>
      <c r="C11" s="4" t="s">
        <v>66</v>
      </c>
      <c r="D11" s="4" t="s">
        <v>128</v>
      </c>
      <c r="E11" s="4"/>
      <c r="F11" s="4" t="s">
        <v>129</v>
      </c>
      <c r="G11" s="4" t="s">
        <v>129</v>
      </c>
      <c r="H11" s="4">
        <v>20</v>
      </c>
    </row>
    <row r="12" s="1" customFormat="1" ht="36" customHeight="1" spans="1:8">
      <c r="A12" s="21"/>
      <c r="B12" s="11" t="s">
        <v>101</v>
      </c>
      <c r="C12" s="26" t="s">
        <v>68</v>
      </c>
      <c r="D12" s="4" t="s">
        <v>130</v>
      </c>
      <c r="E12" s="4"/>
      <c r="F12" s="4">
        <v>227</v>
      </c>
      <c r="G12" s="4">
        <v>227</v>
      </c>
      <c r="H12" s="4">
        <v>10</v>
      </c>
    </row>
    <row r="13" s="1" customFormat="1" ht="36" customHeight="1" spans="1:8">
      <c r="A13" s="21"/>
      <c r="B13" s="21"/>
      <c r="C13" s="28" t="s">
        <v>70</v>
      </c>
      <c r="D13" s="13" t="s">
        <v>131</v>
      </c>
      <c r="E13" s="14"/>
      <c r="F13" s="10">
        <v>1</v>
      </c>
      <c r="G13" s="10">
        <v>1</v>
      </c>
      <c r="H13" s="4">
        <v>10</v>
      </c>
    </row>
    <row r="14" s="1" customFormat="1" ht="36" customHeight="1" spans="1:8">
      <c r="A14" s="21"/>
      <c r="B14" s="11" t="s">
        <v>20</v>
      </c>
      <c r="C14" s="4" t="s">
        <v>72</v>
      </c>
      <c r="D14" s="4" t="s">
        <v>132</v>
      </c>
      <c r="E14" s="4"/>
      <c r="F14" s="4" t="s">
        <v>133</v>
      </c>
      <c r="G14" s="4" t="s">
        <v>133</v>
      </c>
      <c r="H14" s="4">
        <v>29</v>
      </c>
    </row>
    <row r="15" s="1" customFormat="1" ht="36" customHeight="1" spans="1:8">
      <c r="A15" s="21"/>
      <c r="B15" s="4" t="s">
        <v>21</v>
      </c>
      <c r="C15" s="4" t="s">
        <v>112</v>
      </c>
      <c r="D15" s="4" t="s">
        <v>134</v>
      </c>
      <c r="E15" s="4"/>
      <c r="F15" s="4" t="s">
        <v>114</v>
      </c>
      <c r="G15" s="10">
        <v>0.95</v>
      </c>
      <c r="H15" s="4">
        <v>9</v>
      </c>
    </row>
    <row r="16" s="1" customFormat="1" ht="36" customHeight="1" spans="1:8">
      <c r="A16" s="4" t="s">
        <v>80</v>
      </c>
      <c r="B16" s="23">
        <f>H15+H14+H11+H13+H12+G9</f>
        <v>97.9480396787907</v>
      </c>
      <c r="C16" s="23"/>
      <c r="D16" s="23"/>
      <c r="E16" s="23"/>
      <c r="F16" s="23"/>
      <c r="G16" s="23"/>
      <c r="H16" s="23"/>
    </row>
    <row r="17" s="1" customFormat="1" ht="177" customHeight="1" spans="1:8">
      <c r="A17" s="4" t="s">
        <v>81</v>
      </c>
      <c r="B17" s="4"/>
      <c r="C17" s="5" t="s">
        <v>115</v>
      </c>
      <c r="D17" s="5"/>
      <c r="E17" s="5"/>
      <c r="F17" s="5"/>
      <c r="G17" s="5"/>
      <c r="H17" s="5"/>
    </row>
    <row r="18" s="1" customFormat="1" ht="177" customHeight="1" spans="1:8">
      <c r="A18" s="4" t="s">
        <v>82</v>
      </c>
      <c r="B18" s="4"/>
      <c r="C18" s="5" t="s">
        <v>116</v>
      </c>
      <c r="D18" s="5"/>
      <c r="E18" s="5"/>
      <c r="F18" s="5"/>
      <c r="G18" s="5"/>
      <c r="H18" s="5"/>
    </row>
    <row r="19" s="1" customFormat="1" ht="177" customHeight="1" spans="1:8">
      <c r="A19" s="4" t="s">
        <v>84</v>
      </c>
      <c r="B19" s="4"/>
      <c r="C19" s="4" t="s">
        <v>117</v>
      </c>
      <c r="D19" s="4"/>
      <c r="E19" s="4"/>
      <c r="F19" s="4"/>
      <c r="G19" s="4"/>
      <c r="H19" s="4"/>
    </row>
    <row r="20" s="1" customFormat="1" ht="134.1" customHeight="1" spans="1:8">
      <c r="A20" s="16" t="s">
        <v>86</v>
      </c>
      <c r="B20" s="17"/>
      <c r="C20" s="17"/>
      <c r="D20" s="17"/>
      <c r="E20" s="17"/>
      <c r="F20" s="17"/>
      <c r="G20" s="17"/>
      <c r="H20" s="17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rintOptions horizontalCentered="1"/>
  <pageMargins left="0.751388888888889" right="0.751388888888889" top="1" bottom="1" header="0.511805555555556" footer="0.511805555555556"/>
  <pageSetup paperSize="9" scale="96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C3" sqref="C3:H3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54" customHeight="1" spans="1:8">
      <c r="A1" s="2" t="s">
        <v>135</v>
      </c>
      <c r="B1" s="20"/>
      <c r="C1" s="20"/>
      <c r="D1" s="20"/>
      <c r="E1" s="20"/>
      <c r="F1" s="20"/>
      <c r="G1" s="20"/>
      <c r="H1" s="20"/>
    </row>
    <row r="2" s="1" customFormat="1" ht="21" customHeight="1" spans="1:8">
      <c r="A2" s="3" t="s">
        <v>88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7</v>
      </c>
      <c r="B3" s="4"/>
      <c r="C3" s="4" t="s">
        <v>35</v>
      </c>
      <c r="D3" s="4"/>
      <c r="E3" s="4"/>
      <c r="F3" s="4"/>
      <c r="G3" s="4"/>
      <c r="H3" s="4"/>
    </row>
    <row r="4" s="1" customFormat="1" ht="30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0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0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0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0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0" customHeight="1" spans="1:8">
      <c r="A9" s="8"/>
      <c r="B9" s="9"/>
      <c r="C9" s="4" t="s">
        <v>99</v>
      </c>
      <c r="D9" s="4">
        <v>94.71</v>
      </c>
      <c r="E9" s="4">
        <v>48.71</v>
      </c>
      <c r="F9" s="22">
        <f>E9/D9</f>
        <v>0.514306831380002</v>
      </c>
      <c r="G9" s="23">
        <f>F9*20</f>
        <v>10.2861366276</v>
      </c>
      <c r="H9" s="23"/>
    </row>
    <row r="10" s="1" customFormat="1" ht="26" customHeight="1" spans="1:8">
      <c r="A10" s="21" t="s">
        <v>59</v>
      </c>
      <c r="B10" s="2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26" customHeight="1" spans="1:8">
      <c r="A11" s="21"/>
      <c r="B11" s="21" t="s">
        <v>29</v>
      </c>
      <c r="C11" s="11" t="s">
        <v>66</v>
      </c>
      <c r="D11" s="13" t="s">
        <v>136</v>
      </c>
      <c r="E11" s="14"/>
      <c r="F11" s="4" t="s">
        <v>137</v>
      </c>
      <c r="G11" s="4" t="s">
        <v>137</v>
      </c>
      <c r="H11" s="4">
        <v>5</v>
      </c>
    </row>
    <row r="12" s="1" customFormat="1" ht="26" customHeight="1" spans="1:8">
      <c r="A12" s="21"/>
      <c r="B12" s="21"/>
      <c r="C12" s="21"/>
      <c r="D12" s="13" t="s">
        <v>136</v>
      </c>
      <c r="E12" s="14"/>
      <c r="F12" s="4" t="s">
        <v>137</v>
      </c>
      <c r="G12" s="4" t="s">
        <v>137</v>
      </c>
      <c r="H12" s="4">
        <v>5</v>
      </c>
    </row>
    <row r="13" s="1" customFormat="1" ht="26" customHeight="1" spans="1:8">
      <c r="A13" s="21"/>
      <c r="B13" s="21"/>
      <c r="C13" s="21"/>
      <c r="D13" s="13" t="s">
        <v>138</v>
      </c>
      <c r="E13" s="14"/>
      <c r="F13" s="4" t="s">
        <v>139</v>
      </c>
      <c r="G13" s="4" t="s">
        <v>139</v>
      </c>
      <c r="H13" s="4">
        <v>10</v>
      </c>
    </row>
    <row r="14" s="1" customFormat="1" ht="25" customHeight="1" spans="1:8">
      <c r="A14" s="21"/>
      <c r="B14" s="11" t="s">
        <v>101</v>
      </c>
      <c r="C14" s="28" t="s">
        <v>68</v>
      </c>
      <c r="D14" s="4" t="s">
        <v>140</v>
      </c>
      <c r="E14" s="4"/>
      <c r="F14" s="4">
        <v>2356</v>
      </c>
      <c r="G14" s="4">
        <v>2356</v>
      </c>
      <c r="H14" s="4">
        <v>10</v>
      </c>
    </row>
    <row r="15" s="1" customFormat="1" ht="25" customHeight="1" spans="1:8">
      <c r="A15" s="21"/>
      <c r="B15" s="21"/>
      <c r="C15" s="33"/>
      <c r="D15" s="13" t="s">
        <v>141</v>
      </c>
      <c r="E15" s="14"/>
      <c r="F15" s="27">
        <v>1</v>
      </c>
      <c r="G15" s="27">
        <v>1</v>
      </c>
      <c r="H15" s="4">
        <v>10</v>
      </c>
    </row>
    <row r="16" s="1" customFormat="1" ht="23" customHeight="1" spans="1:8">
      <c r="A16" s="21"/>
      <c r="B16" s="11" t="s">
        <v>20</v>
      </c>
      <c r="C16" s="11" t="s">
        <v>72</v>
      </c>
      <c r="D16" s="4" t="s">
        <v>142</v>
      </c>
      <c r="E16" s="4"/>
      <c r="F16" s="4" t="s">
        <v>143</v>
      </c>
      <c r="G16" s="4" t="s">
        <v>143</v>
      </c>
      <c r="H16" s="4">
        <v>10</v>
      </c>
    </row>
    <row r="17" s="1" customFormat="1" ht="23" customHeight="1" spans="1:8">
      <c r="A17" s="21"/>
      <c r="B17" s="21"/>
      <c r="C17" s="24"/>
      <c r="D17" s="13" t="s">
        <v>144</v>
      </c>
      <c r="E17" s="14"/>
      <c r="F17" s="4" t="s">
        <v>145</v>
      </c>
      <c r="G17" s="4" t="s">
        <v>145</v>
      </c>
      <c r="H17" s="4">
        <v>10</v>
      </c>
    </row>
    <row r="18" s="1" customFormat="1" ht="26" customHeight="1" spans="1:8">
      <c r="A18" s="21"/>
      <c r="B18" s="21"/>
      <c r="C18" s="24" t="s">
        <v>109</v>
      </c>
      <c r="D18" s="13" t="s">
        <v>146</v>
      </c>
      <c r="E18" s="14"/>
      <c r="F18" s="4" t="s">
        <v>147</v>
      </c>
      <c r="G18" s="4" t="s">
        <v>147</v>
      </c>
      <c r="H18" s="4">
        <v>8</v>
      </c>
    </row>
    <row r="19" s="1" customFormat="1" ht="39" customHeight="1" spans="1:8">
      <c r="A19" s="21"/>
      <c r="B19" s="4" t="s">
        <v>21</v>
      </c>
      <c r="C19" s="4" t="s">
        <v>112</v>
      </c>
      <c r="D19" s="4" t="s">
        <v>148</v>
      </c>
      <c r="E19" s="4"/>
      <c r="F19" s="4" t="s">
        <v>114</v>
      </c>
      <c r="G19" s="10">
        <v>0.95</v>
      </c>
      <c r="H19" s="4">
        <v>10</v>
      </c>
    </row>
    <row r="20" s="1" customFormat="1" ht="30" customHeight="1" spans="1:8">
      <c r="A20" s="4" t="s">
        <v>80</v>
      </c>
      <c r="B20" s="23">
        <f>H19+H18+H17+H16+H11+H12+H13+H15+H14+G9</f>
        <v>88.2861366276</v>
      </c>
      <c r="C20" s="23"/>
      <c r="D20" s="23"/>
      <c r="E20" s="23"/>
      <c r="F20" s="23"/>
      <c r="G20" s="23"/>
      <c r="H20" s="23"/>
    </row>
    <row r="21" s="1" customFormat="1" ht="155" customHeight="1" spans="1:8">
      <c r="A21" s="4" t="s">
        <v>81</v>
      </c>
      <c r="B21" s="4"/>
      <c r="C21" s="5" t="s">
        <v>149</v>
      </c>
      <c r="D21" s="5"/>
      <c r="E21" s="5"/>
      <c r="F21" s="5"/>
      <c r="G21" s="5"/>
      <c r="H21" s="5"/>
    </row>
    <row r="22" s="1" customFormat="1" ht="155" customHeight="1" spans="1:8">
      <c r="A22" s="4" t="s">
        <v>82</v>
      </c>
      <c r="B22" s="4"/>
      <c r="C22" s="5" t="s">
        <v>116</v>
      </c>
      <c r="D22" s="5"/>
      <c r="E22" s="5"/>
      <c r="F22" s="5"/>
      <c r="G22" s="5"/>
      <c r="H22" s="5"/>
    </row>
    <row r="23" s="1" customFormat="1" ht="155" customHeight="1" spans="1:8">
      <c r="A23" s="4" t="s">
        <v>84</v>
      </c>
      <c r="B23" s="4"/>
      <c r="C23" s="4" t="s">
        <v>117</v>
      </c>
      <c r="D23" s="4"/>
      <c r="E23" s="4"/>
      <c r="F23" s="4"/>
      <c r="G23" s="4"/>
      <c r="H23" s="4"/>
    </row>
    <row r="24" s="1" customFormat="1" ht="134.1" customHeight="1" spans="1:8">
      <c r="A24" s="16" t="s">
        <v>86</v>
      </c>
      <c r="B24" s="17"/>
      <c r="C24" s="17"/>
      <c r="D24" s="17"/>
      <c r="E24" s="17"/>
      <c r="F24" s="17"/>
      <c r="G24" s="17"/>
      <c r="H24" s="17"/>
    </row>
  </sheetData>
  <mergeCells count="41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0:H20"/>
    <mergeCell ref="A21:B21"/>
    <mergeCell ref="C21:H21"/>
    <mergeCell ref="A22:B22"/>
    <mergeCell ref="C22:H22"/>
    <mergeCell ref="A23:B23"/>
    <mergeCell ref="C23:H23"/>
    <mergeCell ref="A24:H24"/>
    <mergeCell ref="A10:A19"/>
    <mergeCell ref="B11:B13"/>
    <mergeCell ref="B14:B15"/>
    <mergeCell ref="B16:B18"/>
    <mergeCell ref="C11:C13"/>
    <mergeCell ref="C14:C15"/>
    <mergeCell ref="C16:C17"/>
    <mergeCell ref="A8:B9"/>
  </mergeCells>
  <pageMargins left="0.75" right="0.75" top="1" bottom="1" header="0.5" footer="0.5"/>
  <pageSetup paperSize="9" scale="9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J9" sqref="J9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39" customHeight="1" spans="1:8">
      <c r="A1" s="18" t="s">
        <v>150</v>
      </c>
      <c r="B1" s="32"/>
      <c r="C1" s="32"/>
      <c r="D1" s="32"/>
      <c r="E1" s="32"/>
      <c r="F1" s="32"/>
      <c r="G1" s="32"/>
      <c r="H1" s="32"/>
    </row>
    <row r="2" s="1" customFormat="1" ht="21" customHeight="1" spans="1:8">
      <c r="A2" s="3" t="s">
        <v>151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7</v>
      </c>
      <c r="B3" s="4"/>
      <c r="C3" s="4" t="s">
        <v>36</v>
      </c>
      <c r="D3" s="4"/>
      <c r="E3" s="4"/>
      <c r="F3" s="4"/>
      <c r="G3" s="4"/>
      <c r="H3" s="4"/>
    </row>
    <row r="4" s="1" customFormat="1" ht="30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0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0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0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0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0" customHeight="1" spans="1:8">
      <c r="A9" s="8"/>
      <c r="B9" s="9"/>
      <c r="C9" s="4" t="s">
        <v>99</v>
      </c>
      <c r="D9" s="4">
        <v>13.8</v>
      </c>
      <c r="E9" s="4">
        <v>0</v>
      </c>
      <c r="F9" s="22">
        <f>E9/D9</f>
        <v>0</v>
      </c>
      <c r="G9" s="23">
        <f>F9*20</f>
        <v>0</v>
      </c>
      <c r="H9" s="23"/>
    </row>
    <row r="10" s="1" customFormat="1" ht="30" customHeight="1" spans="1:8">
      <c r="A10" s="21" t="s">
        <v>59</v>
      </c>
      <c r="B10" s="2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0" customHeight="1" spans="1:8">
      <c r="A11" s="21"/>
      <c r="B11" s="21" t="s">
        <v>29</v>
      </c>
      <c r="C11" s="11" t="s">
        <v>66</v>
      </c>
      <c r="D11" s="6" t="s">
        <v>152</v>
      </c>
      <c r="E11" s="7"/>
      <c r="F11" s="11" t="s">
        <v>153</v>
      </c>
      <c r="G11" s="11" t="s">
        <v>153</v>
      </c>
      <c r="H11" s="11">
        <v>18</v>
      </c>
    </row>
    <row r="12" s="1" customFormat="1" ht="30" customHeight="1" spans="1:8">
      <c r="A12" s="21"/>
      <c r="B12" s="21"/>
      <c r="C12" s="21"/>
      <c r="D12" s="8"/>
      <c r="E12" s="9"/>
      <c r="F12" s="24"/>
      <c r="G12" s="24"/>
      <c r="H12" s="24"/>
    </row>
    <row r="13" s="1" customFormat="1" ht="27" customHeight="1" spans="1:8">
      <c r="A13" s="21"/>
      <c r="B13" s="11" t="s">
        <v>101</v>
      </c>
      <c r="C13" s="28" t="s">
        <v>68</v>
      </c>
      <c r="D13" s="4" t="s">
        <v>154</v>
      </c>
      <c r="E13" s="4"/>
      <c r="F13" s="4">
        <v>1</v>
      </c>
      <c r="G13" s="4">
        <v>1</v>
      </c>
      <c r="H13" s="4">
        <v>5</v>
      </c>
    </row>
    <row r="14" s="1" customFormat="1" ht="27" customHeight="1" spans="1:8">
      <c r="A14" s="21"/>
      <c r="B14" s="21"/>
      <c r="C14" s="33"/>
      <c r="D14" s="6" t="s">
        <v>155</v>
      </c>
      <c r="E14" s="7"/>
      <c r="F14" s="34">
        <v>2356</v>
      </c>
      <c r="G14" s="34">
        <v>2356</v>
      </c>
      <c r="H14" s="11">
        <v>5</v>
      </c>
    </row>
    <row r="15" s="1" customFormat="1" ht="24" customHeight="1" spans="1:8">
      <c r="A15" s="21"/>
      <c r="B15" s="21"/>
      <c r="C15" s="26" t="s">
        <v>70</v>
      </c>
      <c r="D15" s="13" t="s">
        <v>156</v>
      </c>
      <c r="E15" s="14"/>
      <c r="F15" s="35">
        <v>1</v>
      </c>
      <c r="G15" s="35">
        <v>1</v>
      </c>
      <c r="H15" s="4">
        <v>5</v>
      </c>
    </row>
    <row r="16" s="1" customFormat="1" ht="26" customHeight="1" spans="1:8">
      <c r="A16" s="21"/>
      <c r="B16" s="11" t="s">
        <v>20</v>
      </c>
      <c r="C16" s="11" t="s">
        <v>72</v>
      </c>
      <c r="D16" s="4" t="s">
        <v>157</v>
      </c>
      <c r="E16" s="4"/>
      <c r="F16" s="4" t="s">
        <v>158</v>
      </c>
      <c r="G16" s="4" t="s">
        <v>158</v>
      </c>
      <c r="H16" s="4">
        <v>10</v>
      </c>
    </row>
    <row r="17" s="1" customFormat="1" ht="26" customHeight="1" spans="1:8">
      <c r="A17" s="21"/>
      <c r="B17" s="21"/>
      <c r="C17" s="24"/>
      <c r="D17" s="13" t="s">
        <v>144</v>
      </c>
      <c r="E17" s="14"/>
      <c r="F17" s="4" t="s">
        <v>145</v>
      </c>
      <c r="G17" s="4" t="s">
        <v>145</v>
      </c>
      <c r="H17" s="4">
        <v>10</v>
      </c>
    </row>
    <row r="18" s="1" customFormat="1" ht="26" customHeight="1" spans="1:8">
      <c r="A18" s="21"/>
      <c r="B18" s="21"/>
      <c r="C18" s="24" t="s">
        <v>109</v>
      </c>
      <c r="D18" s="13" t="s">
        <v>159</v>
      </c>
      <c r="E18" s="14"/>
      <c r="F18" s="4" t="s">
        <v>160</v>
      </c>
      <c r="G18" s="4" t="s">
        <v>160</v>
      </c>
      <c r="H18" s="4">
        <v>10</v>
      </c>
    </row>
    <row r="19" s="1" customFormat="1" ht="40" customHeight="1" spans="1:8">
      <c r="A19" s="21"/>
      <c r="B19" s="4" t="s">
        <v>21</v>
      </c>
      <c r="C19" s="4" t="s">
        <v>112</v>
      </c>
      <c r="D19" s="4" t="s">
        <v>161</v>
      </c>
      <c r="E19" s="4"/>
      <c r="F19" s="4" t="s">
        <v>114</v>
      </c>
      <c r="G19" s="10">
        <v>0.95</v>
      </c>
      <c r="H19" s="4">
        <v>9</v>
      </c>
    </row>
    <row r="20" s="1" customFormat="1" ht="24" customHeight="1" spans="1:8">
      <c r="A20" s="4" t="s">
        <v>80</v>
      </c>
      <c r="B20" s="23">
        <f>H19+H18+H17+H16+H11+H12+H14+H13+G9+H15</f>
        <v>72</v>
      </c>
      <c r="C20" s="23"/>
      <c r="D20" s="23"/>
      <c r="E20" s="23"/>
      <c r="F20" s="23"/>
      <c r="G20" s="23"/>
      <c r="H20" s="23"/>
    </row>
    <row r="21" s="1" customFormat="1" ht="161" customHeight="1" spans="1:8">
      <c r="A21" s="4" t="s">
        <v>81</v>
      </c>
      <c r="B21" s="4"/>
      <c r="C21" s="5" t="s">
        <v>149</v>
      </c>
      <c r="D21" s="5"/>
      <c r="E21" s="5"/>
      <c r="F21" s="5"/>
      <c r="G21" s="5"/>
      <c r="H21" s="5"/>
    </row>
    <row r="22" s="1" customFormat="1" ht="161" customHeight="1" spans="1:8">
      <c r="A22" s="4" t="s">
        <v>82</v>
      </c>
      <c r="B22" s="4"/>
      <c r="C22" s="5" t="s">
        <v>116</v>
      </c>
      <c r="D22" s="5"/>
      <c r="E22" s="5"/>
      <c r="F22" s="5"/>
      <c r="G22" s="5"/>
      <c r="H22" s="5"/>
    </row>
    <row r="23" s="1" customFormat="1" ht="243" customHeight="1" spans="1:8">
      <c r="A23" s="4" t="s">
        <v>84</v>
      </c>
      <c r="B23" s="4"/>
      <c r="C23" s="4" t="s">
        <v>117</v>
      </c>
      <c r="D23" s="4"/>
      <c r="E23" s="4"/>
      <c r="F23" s="4"/>
      <c r="G23" s="4"/>
      <c r="H23" s="4"/>
    </row>
    <row r="24" s="1" customFormat="1" ht="134.1" customHeight="1" spans="1:8">
      <c r="A24" s="16" t="s">
        <v>86</v>
      </c>
      <c r="B24" s="17"/>
      <c r="C24" s="17"/>
      <c r="D24" s="17"/>
      <c r="E24" s="17"/>
      <c r="F24" s="17"/>
      <c r="G24" s="17"/>
      <c r="H24" s="17"/>
    </row>
  </sheetData>
  <mergeCells count="4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3:E13"/>
    <mergeCell ref="D14:E14"/>
    <mergeCell ref="D15:E15"/>
    <mergeCell ref="D16:E16"/>
    <mergeCell ref="D17:E17"/>
    <mergeCell ref="D18:E18"/>
    <mergeCell ref="D19:E19"/>
    <mergeCell ref="B20:H20"/>
    <mergeCell ref="A21:B21"/>
    <mergeCell ref="C21:H21"/>
    <mergeCell ref="A22:B22"/>
    <mergeCell ref="C22:H22"/>
    <mergeCell ref="A23:B23"/>
    <mergeCell ref="C23:H23"/>
    <mergeCell ref="A24:H24"/>
    <mergeCell ref="A10:A19"/>
    <mergeCell ref="B11:B12"/>
    <mergeCell ref="B13:B15"/>
    <mergeCell ref="B16:B18"/>
    <mergeCell ref="C11:C12"/>
    <mergeCell ref="C13:C14"/>
    <mergeCell ref="C16:C17"/>
    <mergeCell ref="F11:F12"/>
    <mergeCell ref="G11:G12"/>
    <mergeCell ref="H11:H12"/>
    <mergeCell ref="A8:B9"/>
    <mergeCell ref="D11:E12"/>
  </mergeCells>
  <pageMargins left="0.75" right="0.75" top="1" bottom="1" header="0.5" footer="0.5"/>
  <pageSetup paperSize="9" scale="9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7" workbookViewId="0">
      <selection activeCell="L7" sqref="L7"/>
    </sheetView>
  </sheetViews>
  <sheetFormatPr defaultColWidth="9" defaultRowHeight="13.5" outlineLevelCol="7"/>
  <cols>
    <col min="1" max="3" width="9" style="1"/>
    <col min="4" max="4" width="9.75" style="1" customWidth="1"/>
    <col min="5" max="5" width="9.875" style="1" customWidth="1"/>
    <col min="6" max="6" width="11.375" style="1" customWidth="1"/>
    <col min="7" max="7" width="11" style="1" customWidth="1"/>
    <col min="8" max="8" width="15.375" style="1" customWidth="1"/>
    <col min="9" max="16384" width="9" style="1"/>
  </cols>
  <sheetData>
    <row r="1" s="1" customFormat="1" ht="54" customHeight="1" spans="1:8">
      <c r="A1" s="2" t="s">
        <v>162</v>
      </c>
      <c r="B1" s="20"/>
      <c r="C1" s="20"/>
      <c r="D1" s="20"/>
      <c r="E1" s="20"/>
      <c r="F1" s="20"/>
      <c r="G1" s="20"/>
      <c r="H1" s="20"/>
    </row>
    <row r="2" s="1" customFormat="1" ht="21" customHeight="1" spans="1:8">
      <c r="A2" s="3" t="s">
        <v>88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7</v>
      </c>
      <c r="B3" s="4"/>
      <c r="C3" s="4" t="s">
        <v>37</v>
      </c>
      <c r="D3" s="4"/>
      <c r="E3" s="4"/>
      <c r="F3" s="4"/>
      <c r="G3" s="4"/>
      <c r="H3" s="4"/>
    </row>
    <row r="4" s="1" customFormat="1" ht="30" customHeight="1" spans="1:8">
      <c r="A4" s="4" t="s">
        <v>89</v>
      </c>
      <c r="B4" s="4"/>
      <c r="C4" s="5" t="s">
        <v>90</v>
      </c>
      <c r="D4" s="5"/>
      <c r="E4" s="5"/>
      <c r="F4" s="4" t="s">
        <v>91</v>
      </c>
      <c r="G4" s="4"/>
      <c r="H4" s="4" t="s">
        <v>24</v>
      </c>
    </row>
    <row r="5" s="1" customFormat="1" ht="30" customHeight="1" spans="1:8">
      <c r="A5" s="4" t="s">
        <v>93</v>
      </c>
      <c r="B5" s="4"/>
      <c r="C5" s="5" t="s">
        <v>94</v>
      </c>
      <c r="D5" s="5"/>
      <c r="E5" s="5"/>
      <c r="F5" s="5"/>
      <c r="G5" s="5"/>
      <c r="H5" s="5"/>
    </row>
    <row r="6" s="1" customFormat="1" ht="30" customHeight="1" spans="1:8">
      <c r="A6" s="4" t="s">
        <v>95</v>
      </c>
      <c r="B6" s="4"/>
      <c r="C6" s="5" t="s">
        <v>96</v>
      </c>
      <c r="D6" s="5"/>
      <c r="E6" s="5"/>
      <c r="F6" s="5"/>
      <c r="G6" s="5"/>
      <c r="H6" s="5"/>
    </row>
    <row r="7" s="1" customFormat="1" ht="30" customHeight="1" spans="1:8">
      <c r="A7" s="4" t="s">
        <v>97</v>
      </c>
      <c r="B7" s="4"/>
      <c r="C7" s="5" t="s">
        <v>98</v>
      </c>
      <c r="D7" s="5"/>
      <c r="E7" s="5"/>
      <c r="F7" s="5"/>
      <c r="G7" s="5"/>
      <c r="H7" s="5"/>
    </row>
    <row r="8" s="1" customFormat="1" ht="30" customHeight="1" spans="1:8">
      <c r="A8" s="6" t="s">
        <v>51</v>
      </c>
      <c r="B8" s="7"/>
      <c r="C8" s="4"/>
      <c r="D8" s="4" t="s">
        <v>52</v>
      </c>
      <c r="E8" s="4" t="s">
        <v>53</v>
      </c>
      <c r="F8" s="4" t="s">
        <v>54</v>
      </c>
      <c r="G8" s="6" t="s">
        <v>55</v>
      </c>
      <c r="H8" s="7"/>
    </row>
    <row r="9" s="1" customFormat="1" ht="30" customHeight="1" spans="1:8">
      <c r="A9" s="8"/>
      <c r="B9" s="9"/>
      <c r="C9" s="4" t="s">
        <v>99</v>
      </c>
      <c r="D9" s="4">
        <v>57.21</v>
      </c>
      <c r="E9" s="4">
        <v>57.07</v>
      </c>
      <c r="F9" s="22">
        <f>E9/D9</f>
        <v>0.997552875371439</v>
      </c>
      <c r="G9" s="23">
        <v>20</v>
      </c>
      <c r="H9" s="23"/>
    </row>
    <row r="10" s="1" customFormat="1" ht="30" customHeight="1" spans="1:8">
      <c r="A10" s="21" t="s">
        <v>59</v>
      </c>
      <c r="B10" s="24" t="s">
        <v>60</v>
      </c>
      <c r="C10" s="4" t="s">
        <v>61</v>
      </c>
      <c r="D10" s="4" t="s">
        <v>62</v>
      </c>
      <c r="E10" s="4"/>
      <c r="F10" s="4" t="s">
        <v>63</v>
      </c>
      <c r="G10" s="4" t="s">
        <v>64</v>
      </c>
      <c r="H10" s="4" t="s">
        <v>65</v>
      </c>
    </row>
    <row r="11" s="1" customFormat="1" ht="30" customHeight="1" spans="1:8">
      <c r="A11" s="21"/>
      <c r="B11" s="21" t="s">
        <v>29</v>
      </c>
      <c r="C11" s="11" t="s">
        <v>66</v>
      </c>
      <c r="D11" s="6" t="s">
        <v>152</v>
      </c>
      <c r="E11" s="7"/>
      <c r="F11" s="11" t="s">
        <v>163</v>
      </c>
      <c r="G11" s="11" t="s">
        <v>163</v>
      </c>
      <c r="H11" s="11">
        <v>19</v>
      </c>
    </row>
    <row r="12" s="1" customFormat="1" ht="30" customHeight="1" spans="1:8">
      <c r="A12" s="21"/>
      <c r="B12" s="21"/>
      <c r="C12" s="21"/>
      <c r="D12" s="12"/>
      <c r="E12" s="25"/>
      <c r="F12" s="21"/>
      <c r="G12" s="21"/>
      <c r="H12" s="21"/>
    </row>
    <row r="13" s="1" customFormat="1" ht="30" customHeight="1" spans="1:8">
      <c r="A13" s="21"/>
      <c r="B13" s="21"/>
      <c r="C13" s="24"/>
      <c r="D13" s="8"/>
      <c r="E13" s="9"/>
      <c r="F13" s="24"/>
      <c r="G13" s="24"/>
      <c r="H13" s="24"/>
    </row>
    <row r="14" s="1" customFormat="1" ht="31" customHeight="1" spans="1:8">
      <c r="A14" s="21"/>
      <c r="B14" s="11" t="s">
        <v>101</v>
      </c>
      <c r="C14" s="26" t="s">
        <v>68</v>
      </c>
      <c r="D14" s="4" t="s">
        <v>164</v>
      </c>
      <c r="E14" s="4"/>
      <c r="F14" s="10">
        <v>1</v>
      </c>
      <c r="G14" s="10">
        <v>1</v>
      </c>
      <c r="H14" s="4">
        <v>10</v>
      </c>
    </row>
    <row r="15" s="1" customFormat="1" ht="31" customHeight="1" spans="1:8">
      <c r="A15" s="21"/>
      <c r="B15" s="21"/>
      <c r="C15" s="28" t="s">
        <v>70</v>
      </c>
      <c r="D15" s="13" t="s">
        <v>165</v>
      </c>
      <c r="E15" s="14"/>
      <c r="F15" s="10" t="s">
        <v>106</v>
      </c>
      <c r="G15" s="10" t="s">
        <v>106</v>
      </c>
      <c r="H15" s="4">
        <v>10</v>
      </c>
    </row>
    <row r="16" s="1" customFormat="1" ht="39" customHeight="1" spans="1:8">
      <c r="A16" s="21"/>
      <c r="B16" s="11" t="s">
        <v>20</v>
      </c>
      <c r="C16" s="4" t="s">
        <v>72</v>
      </c>
      <c r="D16" s="4" t="s">
        <v>157</v>
      </c>
      <c r="E16" s="4"/>
      <c r="F16" s="4" t="s">
        <v>158</v>
      </c>
      <c r="G16" s="4" t="s">
        <v>158</v>
      </c>
      <c r="H16" s="4">
        <v>28</v>
      </c>
    </row>
    <row r="17" s="1" customFormat="1" ht="39" customHeight="1" spans="1:8">
      <c r="A17" s="21"/>
      <c r="B17" s="4" t="s">
        <v>21</v>
      </c>
      <c r="C17" s="4" t="s">
        <v>112</v>
      </c>
      <c r="D17" s="4" t="s">
        <v>161</v>
      </c>
      <c r="E17" s="4"/>
      <c r="F17" s="4" t="s">
        <v>114</v>
      </c>
      <c r="G17" s="10">
        <v>0.95</v>
      </c>
      <c r="H17" s="4">
        <v>10</v>
      </c>
    </row>
    <row r="18" s="1" customFormat="1" ht="30" customHeight="1" spans="1:8">
      <c r="A18" s="4" t="s">
        <v>80</v>
      </c>
      <c r="B18" s="23">
        <f>H17+H16+H11+H12+H13++H15+H14+G9</f>
        <v>97</v>
      </c>
      <c r="C18" s="23"/>
      <c r="D18" s="23"/>
      <c r="E18" s="23"/>
      <c r="F18" s="23"/>
      <c r="G18" s="23"/>
      <c r="H18" s="23"/>
    </row>
    <row r="19" s="1" customFormat="1" ht="123" customHeight="1" spans="1:8">
      <c r="A19" s="4" t="s">
        <v>81</v>
      </c>
      <c r="B19" s="4"/>
      <c r="C19" s="5" t="s">
        <v>115</v>
      </c>
      <c r="D19" s="5"/>
      <c r="E19" s="5"/>
      <c r="F19" s="5"/>
      <c r="G19" s="5"/>
      <c r="H19" s="5"/>
    </row>
    <row r="20" s="1" customFormat="1" ht="123" customHeight="1" spans="1:8">
      <c r="A20" s="4" t="s">
        <v>82</v>
      </c>
      <c r="B20" s="4"/>
      <c r="C20" s="5" t="s">
        <v>116</v>
      </c>
      <c r="D20" s="5"/>
      <c r="E20" s="5"/>
      <c r="F20" s="5"/>
      <c r="G20" s="5"/>
      <c r="H20" s="5"/>
    </row>
    <row r="21" s="1" customFormat="1" ht="264" customHeight="1" spans="1:8">
      <c r="A21" s="4" t="s">
        <v>84</v>
      </c>
      <c r="B21" s="4"/>
      <c r="C21" s="4" t="s">
        <v>117</v>
      </c>
      <c r="D21" s="4"/>
      <c r="E21" s="4"/>
      <c r="F21" s="4"/>
      <c r="G21" s="4"/>
      <c r="H21" s="4"/>
    </row>
    <row r="22" s="1" customFormat="1" ht="134.1" customHeight="1" spans="1:8">
      <c r="A22" s="16" t="s">
        <v>86</v>
      </c>
      <c r="B22" s="17"/>
      <c r="C22" s="17"/>
      <c r="D22" s="17"/>
      <c r="E22" s="17"/>
      <c r="F22" s="17"/>
      <c r="G22" s="17"/>
      <c r="H22" s="17"/>
    </row>
  </sheetData>
  <mergeCells count="3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1:B13"/>
    <mergeCell ref="B14:B15"/>
    <mergeCell ref="C11:C13"/>
    <mergeCell ref="F11:F13"/>
    <mergeCell ref="G11:G13"/>
    <mergeCell ref="H11:H13"/>
    <mergeCell ref="A8:B9"/>
    <mergeCell ref="D11:E13"/>
  </mergeCells>
  <pageMargins left="0.75" right="0.75" top="1" bottom="1" header="0.5" footer="0.5"/>
  <pageSetup paperSize="9" scale="96" orientation="portrait"/>
  <headerFooter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部门整体统计表</vt:lpstr>
      <vt:lpstr>汇总1</vt:lpstr>
      <vt:lpstr>部门整体</vt:lpstr>
      <vt:lpstr>临聘人员工资</vt:lpstr>
      <vt:lpstr>党建经费</vt:lpstr>
      <vt:lpstr>定额补助</vt:lpstr>
      <vt:lpstr>初中公用经费</vt:lpstr>
      <vt:lpstr>免作业本费</vt:lpstr>
      <vt:lpstr>义务段学校教辅费</vt:lpstr>
      <vt:lpstr>教育教学工作经费-招办专项</vt:lpstr>
      <vt:lpstr>教育教学工作经费-教工科专项</vt:lpstr>
      <vt:lpstr>体卫艺专项</vt:lpstr>
      <vt:lpstr>教育内涵发展及教学业务</vt:lpstr>
      <vt:lpstr>教师体检费</vt:lpstr>
      <vt:lpstr>教师待遇（班主任津贴）</vt:lpstr>
      <vt:lpstr>教育教学工作经费-安信办专项经费</vt:lpstr>
      <vt:lpstr>困难学生及小规模学校课后服务财政补贴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润蓝</cp:lastModifiedBy>
  <cp:revision>0</cp:revision>
  <dcterms:created xsi:type="dcterms:W3CDTF">2021-04-20T07:17:00Z</dcterms:created>
  <cp:lastPrinted>2022-04-27T11:13:00Z</cp:lastPrinted>
  <dcterms:modified xsi:type="dcterms:W3CDTF">2024-05-22T03:59:11Z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45FF7A021054444C9547D6D9DB5A5A68_13</vt:lpwstr>
  </property>
  <property fmtid="{D5CDD505-2E9C-101B-9397-08002B2CF9AE}" pid="3" name="KSOProductBuildVer">
    <vt:lpwstr>2052-12.1.0.16929</vt:lpwstr>
  </property>
</Properties>
</file>