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723"/>
  </bookViews>
  <sheets>
    <sheet name="部门整体统计表" sheetId="21" r:id="rId1"/>
    <sheet name="汇总" sheetId="15" r:id="rId2"/>
    <sheet name="部门整体" sheetId="16" r:id="rId3"/>
    <sheet name="党建经费" sheetId="2" r:id="rId4"/>
    <sheet name="临聘人员工资" sheetId="3" r:id="rId5"/>
    <sheet name="定额补助" sheetId="4" r:id="rId6"/>
    <sheet name="区级公用经费" sheetId="8" r:id="rId7"/>
    <sheet name="免作业本费" sheetId="11" r:id="rId8"/>
    <sheet name="义务段学校教辅费" sheetId="12" r:id="rId9"/>
    <sheet name="教师体检经费" sheetId="14" r:id="rId10"/>
    <sheet name="教师待遇（班主任津贴）" sheetId="19" r:id="rId11"/>
    <sheet name="教师待遇（乡村教师补助）" sheetId="20" r:id="rId12"/>
    <sheet name="困难学生及小规模学校课后服务财政补贴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<sst xmlns="http://schemas.openxmlformats.org/spreadsheetml/2006/main" count="774" uniqueCount="226">
  <si>
    <t>2023年度东西湖区整体自评统计表</t>
  </si>
  <si>
    <t>填表人：彭靓钰</t>
  </si>
  <si>
    <t>联系电话：13437297551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</si>
  <si>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</si>
  <si>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</si>
  <si>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</si>
  <si>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</si>
  <si>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</si>
  <si>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</si>
  <si>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</si>
  <si>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</si>
  <si>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</si>
  <si>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</si>
  <si>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</si>
  <si>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</si>
  <si>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</si>
  <si>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</si>
  <si>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</si>
  <si>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</si>
  <si>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</si>
  <si>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</si>
  <si>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</si>
  <si>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</si>
  <si>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038008</t>
  </si>
  <si>
    <t>武汉市辛安渡中学</t>
  </si>
  <si>
    <t>部门整体</t>
  </si>
  <si>
    <t>2023年度武汉市辛安渡中学部门项目绩效自评情况汇总表</t>
  </si>
  <si>
    <t>项目自评得分</t>
  </si>
  <si>
    <t>成本指标（20分）</t>
  </si>
  <si>
    <t>满意度指标
（10分）</t>
  </si>
  <si>
    <t>党建经费</t>
  </si>
  <si>
    <t>由于请款进度较慢，2023年党建活动开展未能较好完成。</t>
  </si>
  <si>
    <t>临聘人员工资</t>
  </si>
  <si>
    <t>定额补助</t>
  </si>
  <si>
    <t>区级公用经费</t>
  </si>
  <si>
    <t>由于请款进度较慢，未能较好完成区级公用经费的使用。</t>
  </si>
  <si>
    <t>免作业本费</t>
  </si>
  <si>
    <t>由于请款进度较慢，未能较好完成免作业本费的使用。</t>
  </si>
  <si>
    <t>义务段学校教辅费</t>
  </si>
  <si>
    <t>教师体检经费</t>
  </si>
  <si>
    <t>由于请款进度较慢，未能较好完成教师体检经费的使用。</t>
  </si>
  <si>
    <t>教师待遇（班主任津贴）</t>
  </si>
  <si>
    <t>教师待遇（乡村教师补助）</t>
  </si>
  <si>
    <t>困难学生及小规模学校课后服务财政补贴</t>
  </si>
  <si>
    <t>由于请款进度较慢，未能较好完成困难学生及小规模学校课后服务财政补贴经费的使用。</t>
  </si>
  <si>
    <t>2023年度武汉市辛安渡中学整体绩效自评表</t>
  </si>
  <si>
    <t>单位名称：武汉市辛安渡中学</t>
  </si>
  <si>
    <t>填报日期：2024年4月23日</t>
  </si>
  <si>
    <t>单位名称</t>
  </si>
  <si>
    <t>基本支出总额</t>
  </si>
  <si>
    <t>项目支出总额</t>
  </si>
  <si>
    <t>预算执行情况（万元）
（20分）</t>
  </si>
  <si>
    <t>预算数（A）</t>
  </si>
  <si>
    <t>执行数（B）</t>
  </si>
  <si>
    <t>执行率（B/A）</t>
  </si>
  <si>
    <t>得分</t>
  </si>
  <si>
    <t>（20分*执行率）</t>
  </si>
  <si>
    <t>部门整体支出总额</t>
  </si>
  <si>
    <t>年度绩效目标1：（30分）</t>
  </si>
  <si>
    <t>通过项目的实施，进一步提高我校的教育教学质量，办人民满意的教育。保障辛安渡中学在编及聘用制人员、离退休人员的正常办公、生活秩序，保障学校各项工作顺利开展。在严格执行上级财经纪律制度的前提下，2023年度完成各项资金支出进度要求，保障学校各项工作顺利开展。</t>
  </si>
  <si>
    <t>年度绩效指标</t>
  </si>
  <si>
    <t>一级指标</t>
  </si>
  <si>
    <t>二级指标</t>
  </si>
  <si>
    <t>三级指标</t>
  </si>
  <si>
    <t>年初目标值（A）</t>
  </si>
  <si>
    <t>实际完成值（B）</t>
  </si>
  <si>
    <t>经济成本指标</t>
  </si>
  <si>
    <t>教学成本控制（20分）</t>
  </si>
  <si>
    <t>产出指标（20分）</t>
  </si>
  <si>
    <t>数量指标</t>
  </si>
  <si>
    <t>各项业务工作安排完成率（10分）</t>
  </si>
  <si>
    <t>质量指标</t>
  </si>
  <si>
    <t>人员经费及公用经费预算控制率（10分）</t>
  </si>
  <si>
    <t>效益指标（30分）</t>
  </si>
  <si>
    <t>社会效益指标</t>
  </si>
  <si>
    <t>提升教育教学质量（30分）</t>
  </si>
  <si>
    <t>提升单位形象</t>
  </si>
  <si>
    <t>满意度指标（10分）</t>
  </si>
  <si>
    <t>社会公众及服务对象满意度指标</t>
  </si>
  <si>
    <t>社会满意度（10分）</t>
  </si>
  <si>
    <t>≥95%</t>
  </si>
  <si>
    <t>总分</t>
  </si>
  <si>
    <t>偏差大或目标未完成原因分析</t>
  </si>
  <si>
    <t>由于请款进度较慢，我校未能开展部分项目，导致总体执行数下降，执行率降低。</t>
  </si>
  <si>
    <t>改进措施及结果应用方案</t>
  </si>
  <si>
    <t>我校虽制定了绩效目标，但绩效目标指标值不量化，有部分绩效目标不够细化、明确，不便于与项目实施效果进行对比分析。今后将进一步完善绩效目标，加强绩效目标与计划期内的任务数相对应性、与预算确定的资金量相匹配性，加大资金使用率，高质量完成项目执行效果。</t>
  </si>
  <si>
    <t>单位主要负责人
签批意见</t>
  </si>
  <si>
    <t xml:space="preserve">                                            
                签名：               
                                             年      月      日</t>
  </si>
  <si>
    <t>2023年度党建经费项目绩效自评表</t>
  </si>
  <si>
    <t>单位名称：武汉市辛安渡中学                            填报日期：2024年4月23日</t>
  </si>
  <si>
    <t>主管部门</t>
  </si>
  <si>
    <t>东西湖区教育局</t>
  </si>
  <si>
    <t>项目实施单位</t>
  </si>
  <si>
    <t>项目类别</t>
  </si>
  <si>
    <r>
      <rPr>
        <sz val="10.5"/>
        <color theme="1"/>
        <rFont val="宋体"/>
        <charset val="134"/>
      </rPr>
      <t xml:space="preserve">1、部门预算项目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2、区直专项   □</t>
    </r>
  </si>
  <si>
    <t>项目属性</t>
  </si>
  <si>
    <r>
      <rPr>
        <sz val="10.5"/>
        <color theme="1"/>
        <rFont val="宋体"/>
        <charset val="134"/>
      </rPr>
      <t xml:space="preserve">1、持续性项目  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2、新增性项目 □</t>
    </r>
  </si>
  <si>
    <t>项目类型</t>
  </si>
  <si>
    <r>
      <rPr>
        <sz val="10.5"/>
        <color theme="1"/>
        <rFont val="宋体"/>
        <charset val="134"/>
      </rPr>
      <t xml:space="preserve">1、常年性项目  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2、延续性项目 □      3、一次性项目 □</t>
    </r>
  </si>
  <si>
    <t>预算执行
情况（万元）
（20分）</t>
  </si>
  <si>
    <t>得分
（20分*执行率）</t>
  </si>
  <si>
    <t>年度财政资金总额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</si>
  <si>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</si>
  <si>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党员人均活动成本</t>
  </si>
  <si>
    <t>不低于200元/人</t>
  </si>
  <si>
    <t>党员培训人数</t>
  </si>
  <si>
    <t>19人</t>
  </si>
  <si>
    <t>开展好“三会一课”、主题党日活动、党员和入党积极分子教育培训、购买书籍，学习调研等红色教育活动　</t>
  </si>
  <si>
    <t>按照上级党员教育培训工作要求完成各项培训教育活动</t>
  </si>
  <si>
    <t>完成</t>
  </si>
  <si>
    <t>时效指标</t>
  </si>
  <si>
    <t>2023年度完成</t>
  </si>
  <si>
    <t>党员活动顺利开展</t>
  </si>
  <si>
    <t>顺利开展</t>
  </si>
  <si>
    <t>部分展开</t>
  </si>
  <si>
    <t>可持续
影响指标</t>
  </si>
  <si>
    <t>活动长效影响度及在全系统营造良好风气</t>
  </si>
  <si>
    <t>≧90%</t>
  </si>
  <si>
    <t>服务对象
满意度</t>
  </si>
  <si>
    <t>受益对象满意度</t>
  </si>
  <si>
    <t>偏差大或
目标未完成
原因分析</t>
  </si>
  <si>
    <t>改进措施及
结果应用方案</t>
  </si>
  <si>
    <t>进一步提高资金使用率，提高项目实施效果。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</si>
  <si>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</si>
  <si>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</si>
  <si>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t>2023年度临聘人员工资项目绩效自评表</t>
  </si>
  <si>
    <t>严格按文件执行</t>
  </si>
  <si>
    <t>按文件执行</t>
  </si>
  <si>
    <t>发放到位人数</t>
  </si>
  <si>
    <t>4人</t>
  </si>
  <si>
    <t>保障教育教学质量</t>
  </si>
  <si>
    <t>保障</t>
  </si>
  <si>
    <t>每月按时发放</t>
  </si>
  <si>
    <t>按时完成</t>
  </si>
  <si>
    <t>社会效益
指标</t>
  </si>
  <si>
    <t>满足各学校教学工作需求，确保学校教育教学工作正常进行</t>
  </si>
  <si>
    <t>确保</t>
  </si>
  <si>
    <t>提高教育教学质量，促进教育发展</t>
  </si>
  <si>
    <t>提高</t>
  </si>
  <si>
    <t>教师满意度</t>
  </si>
  <si>
    <t>无。</t>
  </si>
  <si>
    <t>2023年度定额补助项目绩效自评表</t>
  </si>
  <si>
    <t>伙食补助标准</t>
  </si>
  <si>
    <t>66000元每人每年</t>
  </si>
  <si>
    <t>6600元每人每年</t>
  </si>
  <si>
    <t>补助在职教职工人次数</t>
  </si>
  <si>
    <t>31人</t>
  </si>
  <si>
    <t>补助覆盖率</t>
  </si>
  <si>
    <t>按时发放</t>
  </si>
  <si>
    <t>保障教职工基本需求，提高教师生活质量　</t>
  </si>
  <si>
    <t>教师生活幸福感提升</t>
  </si>
  <si>
    <t>提升</t>
  </si>
  <si>
    <t>教职工满意度</t>
  </si>
  <si>
    <t>2023年度区级公用经费项目绩效自评表</t>
  </si>
  <si>
    <t>初中公用经费生均标准　</t>
  </si>
  <si>
    <t>402元/生</t>
  </si>
  <si>
    <t>寄宿生经费生均标准</t>
  </si>
  <si>
    <t>144元/生</t>
  </si>
  <si>
    <t>小规模学校生均标准</t>
  </si>
  <si>
    <t>120元/生</t>
  </si>
  <si>
    <t>初中公用经费人数</t>
  </si>
  <si>
    <t>242人</t>
  </si>
  <si>
    <t>寄宿生人数</t>
  </si>
  <si>
    <t>86人</t>
  </si>
  <si>
    <t>保障学校日常运转</t>
  </si>
  <si>
    <t>教育教学活动顺利开展</t>
  </si>
  <si>
    <t>教育教学质量稳步提升</t>
  </si>
  <si>
    <t>师生满意率</t>
  </si>
  <si>
    <t>2023年度免作业本费项目绩效自评表</t>
  </si>
  <si>
    <t>免作业本费标准</t>
  </si>
  <si>
    <t>初中70元/生</t>
  </si>
  <si>
    <t>发放义务段学生数</t>
  </si>
  <si>
    <t>作业本质量合格</t>
  </si>
  <si>
    <t>合格</t>
  </si>
  <si>
    <t>是否发放及时</t>
  </si>
  <si>
    <t>及时</t>
  </si>
  <si>
    <t>减轻家长负担，保障义务段学生入学</t>
  </si>
  <si>
    <t>减轻</t>
  </si>
  <si>
    <t>促进教育公平</t>
  </si>
  <si>
    <t>促进</t>
  </si>
  <si>
    <t>学生满意率</t>
  </si>
  <si>
    <t>2023年度义务段学校教辅费项目绩效自评表</t>
  </si>
  <si>
    <t>不超预算</t>
  </si>
  <si>
    <t>不超过6.9万元</t>
  </si>
  <si>
    <t>教辅质量合格</t>
  </si>
  <si>
    <t>教科书是否按时发放</t>
  </si>
  <si>
    <t>2023年度教师体检经费项目绩效自评表</t>
  </si>
  <si>
    <t xml:space="preserve">   教师体检经费　</t>
  </si>
  <si>
    <t>生态环境成本指标</t>
  </si>
  <si>
    <t>教师地位得到提升</t>
  </si>
  <si>
    <t>参加体检人数</t>
  </si>
  <si>
    <t>≤53人</t>
  </si>
  <si>
    <t>53人</t>
  </si>
  <si>
    <t>身体健康有保障</t>
  </si>
  <si>
    <r>
      <rPr>
        <sz val="10.5"/>
        <rFont val="宋体"/>
        <charset val="134"/>
      </rPr>
      <t>体检覆盖面</t>
    </r>
  </si>
  <si>
    <r>
      <rPr>
        <sz val="10.5"/>
        <rFont val="宋体"/>
        <charset val="134"/>
      </rPr>
      <t>　</t>
    </r>
    <r>
      <rPr>
        <sz val="10.5"/>
        <rFont val="Calibri"/>
        <charset val="134"/>
      </rPr>
      <t>≥</t>
    </r>
    <r>
      <rPr>
        <sz val="10.5"/>
        <rFont val="宋体"/>
        <charset val="134"/>
      </rPr>
      <t>100%</t>
    </r>
  </si>
  <si>
    <t>经济效益指标</t>
  </si>
  <si>
    <t>社会地位提升</t>
  </si>
  <si>
    <t>退休和在职教职工满意度</t>
  </si>
  <si>
    <t>2023年度教师待遇（班主任津贴）经费项目绩效自评表</t>
  </si>
  <si>
    <t xml:space="preserve"> 教师待遇（班主任津贴）</t>
  </si>
  <si>
    <t>按上级拨付要求执行</t>
  </si>
  <si>
    <t>全校6个班主任绩效工作</t>
  </si>
  <si>
    <t>6人</t>
  </si>
  <si>
    <t>高质量保质保量完成班主任工作</t>
  </si>
  <si>
    <t>按时足额发放相关费用</t>
  </si>
  <si>
    <t>满足学生家长对于班级管理的诉求</t>
  </si>
  <si>
    <t>加强家校之间的沟通联系</t>
  </si>
  <si>
    <t>加强</t>
  </si>
  <si>
    <t>学生、家长对班级满意度不断提升</t>
  </si>
  <si>
    <t>2023年度教师待遇（乡村教师补助）经费项目绩效自评表</t>
  </si>
  <si>
    <t xml:space="preserve"> 教师待遇（乡村教师补助）</t>
  </si>
  <si>
    <t>乡村补助教师人数</t>
  </si>
  <si>
    <t>25人</t>
  </si>
  <si>
    <t>保障乡村教师工作生活质量</t>
  </si>
  <si>
    <t>提高乡村教师工作生活质量</t>
  </si>
  <si>
    <t>生态效益指标</t>
  </si>
  <si>
    <t>完成日常管理教学工作任务</t>
  </si>
  <si>
    <t>教师满意度满意度</t>
  </si>
  <si>
    <t>2023年度困难学生及小规模学校课后服务财政补贴项目绩效自评表</t>
  </si>
  <si>
    <t xml:space="preserve">   困难学生及小规模学校课后服务财政补贴</t>
  </si>
  <si>
    <t>不超过</t>
  </si>
  <si>
    <t>服务费学生人数</t>
  </si>
  <si>
    <t>课后服务效果</t>
  </si>
  <si>
    <t>支付课后服务费财政补贴</t>
  </si>
  <si>
    <t>师生满意度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</si>
</sst>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</numFmts>
  <fonts count="4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Wingdings 2"/>
      <charset val="134"/>
    </font>
    <font>
      <sz val="10.5"/>
      <name val="宋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Wingdings 2"/>
      <charset val="134"/>
    </font>
    <font>
      <sz val="10"/>
      <color theme="1"/>
      <name val="宋体"/>
      <charset val="134"/>
    </font>
    <font>
      <sz val="10.5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9" fontId="6" fillId="0" borderId="0" xfId="3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9" fontId="6" fillId="0" borderId="8" xfId="0" applyNumberFormat="1" applyFont="1" applyFill="1" applyBorder="1" applyAlignment="1">
      <alignment horizontal="center" vertical="center" wrapText="1"/>
    </xf>
    <xf numFmtId="9" fontId="8" fillId="0" borderId="0" xfId="3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177" fontId="9" fillId="0" borderId="10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7" fontId="17" fillId="0" borderId="1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0" fontId="16" fillId="0" borderId="0" xfId="49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0" fontId="8" fillId="0" borderId="0" xfId="49" applyNumberFormat="1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10" fontId="17" fillId="0" borderId="1" xfId="49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F9" sqref="F9"/>
    </sheetView>
  </sheetViews>
  <sheetFormatPr defaultColWidth="8.88888888888889" defaultRowHeight="14.4"/>
  <cols>
    <col min="6" max="9" width="10.7777777777778" customWidth="1"/>
  </cols>
  <sheetData>
    <row r="1" ht="29.4" spans="1:17">
      <c r="A1" s="81" t="s">
        <v>0</v>
      </c>
      <c r="B1" s="81"/>
      <c r="C1" s="81"/>
      <c r="D1" s="82"/>
      <c r="E1" s="82"/>
      <c r="F1" s="83"/>
      <c r="G1" s="83"/>
      <c r="H1" s="83"/>
      <c r="I1" s="83"/>
      <c r="J1" s="94"/>
      <c r="K1" s="82"/>
      <c r="L1" s="82"/>
      <c r="M1" s="82"/>
      <c r="N1" s="82"/>
      <c r="O1" s="82"/>
      <c r="P1" s="82"/>
      <c r="Q1" s="82"/>
    </row>
    <row r="2" ht="31.2" spans="1:17">
      <c r="A2" s="84" t="s">
        <v>1</v>
      </c>
      <c r="B2" s="84"/>
      <c r="C2" s="84"/>
      <c r="D2" s="84"/>
      <c r="E2" s="84"/>
      <c r="F2" s="85" t="s">
        <v>2</v>
      </c>
      <c r="G2" s="85"/>
      <c r="H2" s="85"/>
      <c r="I2" s="95"/>
      <c r="J2" s="96"/>
      <c r="K2" s="84"/>
      <c r="L2" s="84"/>
      <c r="M2" s="84"/>
      <c r="N2" s="84"/>
      <c r="O2" s="84"/>
      <c r="P2" s="84"/>
      <c r="Q2" s="84" t="s">
        <v>3</v>
      </c>
    </row>
    <row r="3" spans="1:17">
      <c r="A3" s="86" t="s">
        <v>4</v>
      </c>
      <c r="B3" s="86" t="s">
        <v>5</v>
      </c>
      <c r="C3" s="86" t="s">
        <v>6</v>
      </c>
      <c r="D3" s="86" t="s">
        <v>7</v>
      </c>
      <c r="E3" s="86" t="s">
        <v>8</v>
      </c>
      <c r="F3" s="87" t="s">
        <v>9</v>
      </c>
      <c r="G3" s="87"/>
      <c r="H3" s="87"/>
      <c r="I3" s="97" t="s">
        <v>10</v>
      </c>
      <c r="J3" s="98" t="s">
        <v>11</v>
      </c>
      <c r="K3" s="99" t="s">
        <v>12</v>
      </c>
      <c r="L3" s="99"/>
      <c r="M3" s="99"/>
      <c r="N3" s="99"/>
      <c r="O3" s="99"/>
      <c r="P3" s="100"/>
      <c r="Q3" s="103" t="s">
        <v>13</v>
      </c>
    </row>
    <row r="4" ht="43.2" spans="1:17">
      <c r="A4" s="88"/>
      <c r="B4" s="88"/>
      <c r="C4" s="88"/>
      <c r="D4" s="88"/>
      <c r="E4" s="88"/>
      <c r="F4" s="89" t="s">
        <v>14</v>
      </c>
      <c r="G4" s="89" t="s">
        <v>15</v>
      </c>
      <c r="H4" s="89" t="s">
        <v>16</v>
      </c>
      <c r="I4" s="89"/>
      <c r="J4" s="98"/>
      <c r="K4" s="100" t="s">
        <v>17</v>
      </c>
      <c r="L4" s="101" t="s">
        <v>18</v>
      </c>
      <c r="M4" s="101" t="s">
        <v>19</v>
      </c>
      <c r="N4" s="101" t="s">
        <v>20</v>
      </c>
      <c r="O4" s="101" t="s">
        <v>21</v>
      </c>
      <c r="P4" s="101" t="s">
        <v>22</v>
      </c>
      <c r="Q4" s="104"/>
    </row>
    <row r="5" ht="28.8" spans="1:17">
      <c r="A5" s="35">
        <v>1</v>
      </c>
      <c r="B5" s="90" t="s">
        <v>23</v>
      </c>
      <c r="C5" s="67" t="s">
        <v>24</v>
      </c>
      <c r="D5" s="35" t="s">
        <v>25</v>
      </c>
      <c r="E5" s="67" t="s">
        <v>24</v>
      </c>
      <c r="F5" s="91">
        <v>943.61</v>
      </c>
      <c r="G5" s="92">
        <f>H5-F5</f>
        <v>136.75</v>
      </c>
      <c r="H5" s="92">
        <v>1080.36</v>
      </c>
      <c r="I5" s="92">
        <v>860.49</v>
      </c>
      <c r="J5" s="102">
        <f>I5/H5</f>
        <v>0.796484505164945</v>
      </c>
      <c r="K5" s="35">
        <v>15.93</v>
      </c>
      <c r="L5" s="35">
        <v>16</v>
      </c>
      <c r="M5" s="35">
        <v>19</v>
      </c>
      <c r="N5" s="35">
        <v>28</v>
      </c>
      <c r="O5" s="35">
        <v>10</v>
      </c>
      <c r="P5" s="35">
        <f>SUM(K5:O5)</f>
        <v>88.93</v>
      </c>
      <c r="Q5" s="35"/>
    </row>
    <row r="6" spans="1:17">
      <c r="A6" s="35"/>
      <c r="B6" s="35"/>
      <c r="C6" s="35"/>
      <c r="D6" s="35"/>
      <c r="E6" s="93"/>
      <c r="F6" s="92"/>
      <c r="G6" s="92"/>
      <c r="H6" s="92"/>
      <c r="I6" s="92"/>
      <c r="J6" s="102"/>
      <c r="K6" s="35"/>
      <c r="L6" s="35"/>
      <c r="M6" s="35"/>
      <c r="N6" s="35"/>
      <c r="O6" s="35"/>
      <c r="P6" s="35"/>
      <c r="Q6" s="35"/>
    </row>
    <row r="7" spans="1:17">
      <c r="A7" s="35"/>
      <c r="B7" s="35"/>
      <c r="C7" s="35"/>
      <c r="D7" s="35"/>
      <c r="E7" s="93"/>
      <c r="F7" s="92"/>
      <c r="G7" s="92"/>
      <c r="H7" s="92"/>
      <c r="I7" s="92"/>
      <c r="J7" s="102"/>
      <c r="K7" s="35"/>
      <c r="L7" s="35"/>
      <c r="M7" s="35"/>
      <c r="N7" s="35"/>
      <c r="O7" s="35"/>
      <c r="P7" s="35"/>
      <c r="Q7" s="35"/>
    </row>
    <row r="8" spans="1:17">
      <c r="A8" s="35"/>
      <c r="B8" s="35"/>
      <c r="C8" s="35"/>
      <c r="D8" s="35"/>
      <c r="E8" s="93"/>
      <c r="F8" s="92"/>
      <c r="G8" s="92"/>
      <c r="H8" s="92"/>
      <c r="I8" s="92"/>
      <c r="J8" s="102"/>
      <c r="K8" s="35"/>
      <c r="L8" s="35"/>
      <c r="M8" s="35"/>
      <c r="N8" s="35"/>
      <c r="O8" s="35"/>
      <c r="P8" s="35"/>
      <c r="Q8" s="35"/>
    </row>
    <row r="9" spans="1:17">
      <c r="A9" s="35"/>
      <c r="B9" s="35"/>
      <c r="C9" s="35"/>
      <c r="D9" s="35"/>
      <c r="E9" s="93"/>
      <c r="F9" s="92"/>
      <c r="G9" s="92"/>
      <c r="H9" s="92"/>
      <c r="I9" s="92"/>
      <c r="J9" s="102"/>
      <c r="K9" s="35"/>
      <c r="L9" s="35"/>
      <c r="M9" s="35"/>
      <c r="N9" s="35"/>
      <c r="O9" s="35"/>
      <c r="P9" s="35"/>
      <c r="Q9" s="35"/>
    </row>
    <row r="10" spans="1:17">
      <c r="A10" s="35"/>
      <c r="B10" s="35"/>
      <c r="C10" s="35"/>
      <c r="D10" s="35"/>
      <c r="E10" s="93"/>
      <c r="F10" s="92"/>
      <c r="G10" s="92"/>
      <c r="H10" s="92"/>
      <c r="I10" s="92"/>
      <c r="J10" s="102"/>
      <c r="K10" s="35"/>
      <c r="L10" s="35"/>
      <c r="M10" s="35"/>
      <c r="N10" s="35"/>
      <c r="O10" s="35"/>
      <c r="P10" s="35"/>
      <c r="Q10" s="35"/>
    </row>
    <row r="11" spans="1:17">
      <c r="A11" s="35"/>
      <c r="B11" s="35"/>
      <c r="C11" s="35"/>
      <c r="D11" s="35"/>
      <c r="E11" s="93"/>
      <c r="F11" s="92"/>
      <c r="G11" s="92"/>
      <c r="H11" s="92"/>
      <c r="I11" s="92"/>
      <c r="J11" s="102"/>
      <c r="K11" s="35"/>
      <c r="L11" s="35"/>
      <c r="M11" s="35"/>
      <c r="N11" s="35"/>
      <c r="O11" s="35"/>
      <c r="P11" s="35"/>
      <c r="Q11" s="35"/>
    </row>
  </sheetData>
  <mergeCells count="13">
    <mergeCell ref="A1:Q1"/>
    <mergeCell ref="A2:C2"/>
    <mergeCell ref="F2:H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2" sqref="A2:H2"/>
    </sheetView>
  </sheetViews>
  <sheetFormatPr defaultColWidth="9" defaultRowHeight="14.4"/>
  <cols>
    <col min="4" max="4" width="9.75" customWidth="1"/>
    <col min="5" max="5" width="9.87962962962963" customWidth="1"/>
    <col min="6" max="7" width="13.5833333333333" customWidth="1"/>
    <col min="8" max="8" width="17.037037037037" customWidth="1"/>
  </cols>
  <sheetData>
    <row r="1" ht="42.95" customHeight="1" spans="1:8">
      <c r="A1" s="20" t="s">
        <v>186</v>
      </c>
      <c r="B1" s="20"/>
      <c r="C1" s="20"/>
      <c r="D1" s="20"/>
      <c r="E1" s="20"/>
      <c r="F1" s="20"/>
      <c r="G1" s="20"/>
      <c r="H1" s="20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187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9">
        <v>4.1</v>
      </c>
      <c r="E9" s="3">
        <v>0</v>
      </c>
      <c r="F9" s="21">
        <v>0</v>
      </c>
      <c r="G9" s="3">
        <v>0</v>
      </c>
      <c r="H9" s="3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44" customHeight="1" spans="1:8">
      <c r="A11" s="12"/>
      <c r="B11" s="13" t="s">
        <v>28</v>
      </c>
      <c r="C11" s="3" t="s">
        <v>188</v>
      </c>
      <c r="D11" s="3" t="s">
        <v>189</v>
      </c>
      <c r="E11" s="3"/>
      <c r="F11" s="3" t="s">
        <v>151</v>
      </c>
      <c r="G11" s="3" t="s">
        <v>151</v>
      </c>
      <c r="H11" s="3">
        <v>19</v>
      </c>
    </row>
    <row r="12" ht="30" customHeight="1" spans="1:8">
      <c r="A12" s="12"/>
      <c r="B12" s="11" t="s">
        <v>19</v>
      </c>
      <c r="C12" s="3" t="s">
        <v>69</v>
      </c>
      <c r="D12" s="3" t="s">
        <v>190</v>
      </c>
      <c r="E12" s="3"/>
      <c r="F12" s="3" t="s">
        <v>191</v>
      </c>
      <c r="G12" s="3" t="s">
        <v>192</v>
      </c>
      <c r="H12" s="3">
        <v>4</v>
      </c>
    </row>
    <row r="13" ht="30" customHeight="1" spans="1:8">
      <c r="A13" s="12"/>
      <c r="B13" s="12"/>
      <c r="C13" s="11" t="s">
        <v>71</v>
      </c>
      <c r="D13" s="3" t="s">
        <v>193</v>
      </c>
      <c r="E13" s="3"/>
      <c r="F13" s="14">
        <v>1</v>
      </c>
      <c r="G13" s="14">
        <v>1</v>
      </c>
      <c r="H13" s="3">
        <v>4</v>
      </c>
    </row>
    <row r="14" ht="30" customHeight="1" spans="1:8">
      <c r="A14" s="12"/>
      <c r="B14" s="12"/>
      <c r="C14" s="22"/>
      <c r="D14" s="23" t="s">
        <v>194</v>
      </c>
      <c r="E14" s="24"/>
      <c r="F14" s="25" t="s">
        <v>195</v>
      </c>
      <c r="G14" s="26">
        <v>1</v>
      </c>
      <c r="H14" s="3">
        <v>4</v>
      </c>
    </row>
    <row r="15" ht="30" customHeight="1" spans="1:8">
      <c r="A15" s="12"/>
      <c r="B15" s="12"/>
      <c r="C15" s="3" t="s">
        <v>110</v>
      </c>
      <c r="D15" s="3" t="s">
        <v>133</v>
      </c>
      <c r="E15" s="3"/>
      <c r="F15" s="14" t="s">
        <v>133</v>
      </c>
      <c r="G15" s="14" t="s">
        <v>133</v>
      </c>
      <c r="H15" s="3">
        <v>4</v>
      </c>
    </row>
    <row r="16" ht="46" customHeight="1" spans="1:8">
      <c r="A16" s="12"/>
      <c r="B16" s="11" t="s">
        <v>20</v>
      </c>
      <c r="C16" s="3" t="s">
        <v>196</v>
      </c>
      <c r="D16" s="3" t="s">
        <v>197</v>
      </c>
      <c r="E16" s="3"/>
      <c r="F16" s="14" t="s">
        <v>151</v>
      </c>
      <c r="G16" s="14" t="s">
        <v>151</v>
      </c>
      <c r="H16" s="3">
        <v>28</v>
      </c>
    </row>
    <row r="17" ht="60" customHeight="1" spans="1:8">
      <c r="A17" s="12"/>
      <c r="B17" s="11" t="s">
        <v>21</v>
      </c>
      <c r="C17" s="3" t="s">
        <v>118</v>
      </c>
      <c r="D17" s="3" t="s">
        <v>198</v>
      </c>
      <c r="E17" s="3"/>
      <c r="F17" s="3" t="s">
        <v>117</v>
      </c>
      <c r="G17" s="14">
        <v>0.95</v>
      </c>
      <c r="H17" s="3">
        <v>8</v>
      </c>
    </row>
    <row r="18" ht="30" customHeight="1" spans="1:8">
      <c r="A18" s="3" t="s">
        <v>81</v>
      </c>
      <c r="B18" s="9">
        <f>G9+SUM(H11:H17)</f>
        <v>71</v>
      </c>
      <c r="C18" s="9"/>
      <c r="D18" s="9"/>
      <c r="E18" s="9"/>
      <c r="F18" s="9"/>
      <c r="G18" s="9"/>
      <c r="H18" s="9"/>
    </row>
    <row r="19" ht="180" customHeight="1" spans="1:8">
      <c r="A19" s="3" t="s">
        <v>120</v>
      </c>
      <c r="B19" s="3"/>
      <c r="C19" s="4" t="s">
        <v>40</v>
      </c>
      <c r="D19" s="4"/>
      <c r="E19" s="4"/>
      <c r="F19" s="4"/>
      <c r="G19" s="4"/>
      <c r="H19" s="4"/>
    </row>
    <row r="20" ht="180" customHeight="1" spans="1:8">
      <c r="A20" s="3" t="s">
        <v>121</v>
      </c>
      <c r="B20" s="3"/>
      <c r="C20" s="4" t="s">
        <v>122</v>
      </c>
      <c r="D20" s="4"/>
      <c r="E20" s="4"/>
      <c r="F20" s="4"/>
      <c r="G20" s="4"/>
      <c r="H20" s="4"/>
    </row>
    <row r="21" ht="180" customHeight="1" spans="1:8">
      <c r="A21" s="3" t="s">
        <v>86</v>
      </c>
      <c r="B21" s="3"/>
      <c r="C21" s="3" t="s">
        <v>123</v>
      </c>
      <c r="D21" s="3"/>
      <c r="E21" s="3"/>
      <c r="F21" s="3"/>
      <c r="G21" s="3"/>
      <c r="H21" s="3"/>
    </row>
    <row r="22" ht="134.1" customHeight="1" spans="1:8">
      <c r="A22" s="15" t="s">
        <v>124</v>
      </c>
      <c r="B22" s="16"/>
      <c r="C22" s="16"/>
      <c r="D22" s="16"/>
      <c r="E22" s="16"/>
      <c r="F22" s="16"/>
      <c r="G22" s="16"/>
      <c r="H22" s="16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5"/>
    <mergeCell ref="C13:C14"/>
    <mergeCell ref="A8:B9"/>
  </mergeCells>
  <pageMargins left="0.75" right="0.511805555555556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2" workbookViewId="0">
      <selection activeCell="A2" sqref="A2:H2"/>
    </sheetView>
  </sheetViews>
  <sheetFormatPr defaultColWidth="9" defaultRowHeight="14.4"/>
  <cols>
    <col min="4" max="4" width="9.75" customWidth="1"/>
    <col min="5" max="5" width="9.87962962962963" customWidth="1"/>
    <col min="6" max="7" width="13.5833333333333" customWidth="1"/>
    <col min="8" max="8" width="17.037037037037" customWidth="1"/>
  </cols>
  <sheetData>
    <row r="1" ht="42.95" customHeight="1" spans="1:8">
      <c r="A1" s="20" t="s">
        <v>199</v>
      </c>
      <c r="B1" s="20"/>
      <c r="C1" s="20"/>
      <c r="D1" s="20"/>
      <c r="E1" s="20"/>
      <c r="F1" s="20"/>
      <c r="G1" s="20"/>
      <c r="H1" s="20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200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9">
        <v>1.44</v>
      </c>
      <c r="E9" s="3">
        <v>1.44</v>
      </c>
      <c r="F9" s="10">
        <f>E9/D9</f>
        <v>1</v>
      </c>
      <c r="G9" s="3">
        <f>20*F9</f>
        <v>20</v>
      </c>
      <c r="H9" s="3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44" customHeight="1" spans="1:8">
      <c r="A11" s="12"/>
      <c r="B11" s="13" t="s">
        <v>28</v>
      </c>
      <c r="C11" s="3" t="s">
        <v>66</v>
      </c>
      <c r="D11" s="3" t="s">
        <v>201</v>
      </c>
      <c r="E11" s="3"/>
      <c r="F11" s="14">
        <v>1</v>
      </c>
      <c r="G11" s="14">
        <v>1</v>
      </c>
      <c r="H11" s="3">
        <v>20</v>
      </c>
    </row>
    <row r="12" ht="30" customHeight="1" spans="1:8">
      <c r="A12" s="12"/>
      <c r="B12" s="3" t="s">
        <v>19</v>
      </c>
      <c r="C12" s="3" t="s">
        <v>69</v>
      </c>
      <c r="D12" s="3" t="s">
        <v>202</v>
      </c>
      <c r="E12" s="3"/>
      <c r="F12" s="3" t="s">
        <v>203</v>
      </c>
      <c r="G12" s="3" t="s">
        <v>203</v>
      </c>
      <c r="H12" s="3">
        <v>5</v>
      </c>
    </row>
    <row r="13" ht="30" customHeight="1" spans="1:8">
      <c r="A13" s="12"/>
      <c r="B13" s="3"/>
      <c r="C13" s="11" t="s">
        <v>71</v>
      </c>
      <c r="D13" s="3" t="s">
        <v>204</v>
      </c>
      <c r="E13" s="3"/>
      <c r="F13" s="14">
        <v>1</v>
      </c>
      <c r="G13" s="14">
        <v>1</v>
      </c>
      <c r="H13" s="3">
        <v>4</v>
      </c>
    </row>
    <row r="14" ht="30" customHeight="1" spans="1:8">
      <c r="A14" s="12"/>
      <c r="B14" s="3"/>
      <c r="C14" s="3" t="s">
        <v>110</v>
      </c>
      <c r="D14" s="3" t="s">
        <v>205</v>
      </c>
      <c r="E14" s="3"/>
      <c r="F14" s="14" t="s">
        <v>133</v>
      </c>
      <c r="G14" s="14" t="s">
        <v>133</v>
      </c>
      <c r="H14" s="3">
        <v>10</v>
      </c>
    </row>
    <row r="15" ht="30" customHeight="1" spans="1:8">
      <c r="A15" s="12"/>
      <c r="B15" s="3" t="s">
        <v>20</v>
      </c>
      <c r="C15" s="3" t="s">
        <v>196</v>
      </c>
      <c r="D15" s="3" t="s">
        <v>206</v>
      </c>
      <c r="E15" s="3"/>
      <c r="F15" s="14">
        <v>1</v>
      </c>
      <c r="G15" s="14">
        <v>1</v>
      </c>
      <c r="H15" s="3">
        <v>14</v>
      </c>
    </row>
    <row r="16" ht="46" customHeight="1" spans="1:8">
      <c r="A16" s="12"/>
      <c r="B16" s="3"/>
      <c r="C16" s="3" t="s">
        <v>74</v>
      </c>
      <c r="D16" s="18" t="s">
        <v>207</v>
      </c>
      <c r="E16" s="19"/>
      <c r="F16" s="14" t="s">
        <v>208</v>
      </c>
      <c r="G16" s="14" t="s">
        <v>208</v>
      </c>
      <c r="H16" s="3">
        <v>14</v>
      </c>
    </row>
    <row r="17" ht="60" customHeight="1" spans="1:8">
      <c r="A17" s="12"/>
      <c r="B17" s="11" t="s">
        <v>21</v>
      </c>
      <c r="C17" s="3" t="s">
        <v>118</v>
      </c>
      <c r="D17" s="3" t="s">
        <v>209</v>
      </c>
      <c r="E17" s="3"/>
      <c r="F17" s="3" t="s">
        <v>117</v>
      </c>
      <c r="G17" s="14">
        <v>0.95</v>
      </c>
      <c r="H17" s="3">
        <v>8</v>
      </c>
    </row>
    <row r="18" ht="30" customHeight="1" spans="1:8">
      <c r="A18" s="3" t="s">
        <v>81</v>
      </c>
      <c r="B18" s="9">
        <f>G9+SUM(H11:H17)</f>
        <v>95</v>
      </c>
      <c r="C18" s="9"/>
      <c r="D18" s="9"/>
      <c r="E18" s="9"/>
      <c r="F18" s="9"/>
      <c r="G18" s="9"/>
      <c r="H18" s="9"/>
    </row>
    <row r="19" ht="180" customHeight="1" spans="1:8">
      <c r="A19" s="3" t="s">
        <v>120</v>
      </c>
      <c r="B19" s="3"/>
      <c r="C19" s="4" t="s">
        <v>140</v>
      </c>
      <c r="D19" s="4"/>
      <c r="E19" s="4"/>
      <c r="F19" s="4"/>
      <c r="G19" s="4"/>
      <c r="H19" s="4"/>
    </row>
    <row r="20" ht="180" customHeight="1" spans="1:8">
      <c r="A20" s="3" t="s">
        <v>121</v>
      </c>
      <c r="B20" s="3"/>
      <c r="C20" s="4" t="s">
        <v>140</v>
      </c>
      <c r="D20" s="4"/>
      <c r="E20" s="4"/>
      <c r="F20" s="4"/>
      <c r="G20" s="4"/>
      <c r="H20" s="4"/>
    </row>
    <row r="21" ht="180" customHeight="1" spans="1:8">
      <c r="A21" s="3" t="s">
        <v>86</v>
      </c>
      <c r="B21" s="3"/>
      <c r="C21" s="3" t="s">
        <v>123</v>
      </c>
      <c r="D21" s="3"/>
      <c r="E21" s="3"/>
      <c r="F21" s="3"/>
      <c r="G21" s="3"/>
      <c r="H21" s="3"/>
    </row>
    <row r="22" ht="134.1" customHeight="1" spans="1:8">
      <c r="A22" s="15" t="s">
        <v>124</v>
      </c>
      <c r="B22" s="16"/>
      <c r="C22" s="16"/>
      <c r="D22" s="16"/>
      <c r="E22" s="16"/>
      <c r="F22" s="16"/>
      <c r="G22" s="16"/>
      <c r="H22" s="16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4"/>
    <mergeCell ref="B15:B16"/>
    <mergeCell ref="A8:B9"/>
  </mergeCells>
  <pageMargins left="0.629861111111111" right="0.432638888888889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2" sqref="A2:H2"/>
    </sheetView>
  </sheetViews>
  <sheetFormatPr defaultColWidth="9" defaultRowHeight="14.4"/>
  <cols>
    <col min="4" max="4" width="9.75" customWidth="1"/>
    <col min="5" max="5" width="9.87962962962963" customWidth="1"/>
    <col min="6" max="7" width="13.5833333333333" customWidth="1"/>
    <col min="8" max="8" width="17.037037037037" customWidth="1"/>
  </cols>
  <sheetData>
    <row r="1" ht="50" customHeight="1" spans="1:8">
      <c r="A1" s="1" t="s">
        <v>210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211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9">
        <v>13.49</v>
      </c>
      <c r="E9" s="3">
        <v>13.49</v>
      </c>
      <c r="F9" s="10">
        <f>E9/D9</f>
        <v>1</v>
      </c>
      <c r="G9" s="3">
        <f>20*F9</f>
        <v>20</v>
      </c>
      <c r="H9" s="3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44" customHeight="1" spans="1:8">
      <c r="A11" s="12"/>
      <c r="B11" s="13" t="s">
        <v>28</v>
      </c>
      <c r="C11" s="3" t="s">
        <v>66</v>
      </c>
      <c r="D11" s="3" t="s">
        <v>201</v>
      </c>
      <c r="E11" s="3"/>
      <c r="F11" s="14">
        <v>1</v>
      </c>
      <c r="G11" s="14">
        <v>1</v>
      </c>
      <c r="H11" s="3">
        <v>20</v>
      </c>
    </row>
    <row r="12" ht="30" customHeight="1" spans="1:8">
      <c r="A12" s="12"/>
      <c r="B12" s="3" t="s">
        <v>19</v>
      </c>
      <c r="C12" s="3" t="s">
        <v>69</v>
      </c>
      <c r="D12" s="3" t="s">
        <v>212</v>
      </c>
      <c r="E12" s="3"/>
      <c r="F12" s="3" t="s">
        <v>213</v>
      </c>
      <c r="G12" s="3" t="s">
        <v>213</v>
      </c>
      <c r="H12" s="3">
        <v>5</v>
      </c>
    </row>
    <row r="13" ht="30" customHeight="1" spans="1:8">
      <c r="A13" s="12"/>
      <c r="B13" s="3"/>
      <c r="C13" s="11" t="s">
        <v>71</v>
      </c>
      <c r="D13" s="3" t="s">
        <v>214</v>
      </c>
      <c r="E13" s="3"/>
      <c r="F13" s="14">
        <v>1</v>
      </c>
      <c r="G13" s="14">
        <v>1</v>
      </c>
      <c r="H13" s="3">
        <v>4</v>
      </c>
    </row>
    <row r="14" ht="30" customHeight="1" spans="1:8">
      <c r="A14" s="12"/>
      <c r="B14" s="3"/>
      <c r="C14" s="3" t="s">
        <v>110</v>
      </c>
      <c r="D14" s="3" t="s">
        <v>205</v>
      </c>
      <c r="E14" s="3"/>
      <c r="F14" s="14" t="s">
        <v>133</v>
      </c>
      <c r="G14" s="14" t="s">
        <v>133</v>
      </c>
      <c r="H14" s="3">
        <v>10</v>
      </c>
    </row>
    <row r="15" ht="30" customHeight="1" spans="1:8">
      <c r="A15" s="12"/>
      <c r="B15" s="3" t="s">
        <v>20</v>
      </c>
      <c r="C15" s="3" t="s">
        <v>74</v>
      </c>
      <c r="D15" s="3" t="s">
        <v>215</v>
      </c>
      <c r="E15" s="3"/>
      <c r="F15" s="14" t="s">
        <v>138</v>
      </c>
      <c r="G15" s="14" t="s">
        <v>138</v>
      </c>
      <c r="H15" s="3">
        <v>14</v>
      </c>
    </row>
    <row r="16" ht="46" customHeight="1" spans="1:8">
      <c r="A16" s="12"/>
      <c r="B16" s="3"/>
      <c r="C16" s="3" t="s">
        <v>216</v>
      </c>
      <c r="D16" s="18" t="s">
        <v>217</v>
      </c>
      <c r="E16" s="19"/>
      <c r="F16" s="14">
        <v>1</v>
      </c>
      <c r="G16" s="14">
        <v>1</v>
      </c>
      <c r="H16" s="3">
        <v>14</v>
      </c>
    </row>
    <row r="17" ht="60" customHeight="1" spans="1:8">
      <c r="A17" s="12"/>
      <c r="B17" s="11" t="s">
        <v>21</v>
      </c>
      <c r="C17" s="3" t="s">
        <v>118</v>
      </c>
      <c r="D17" s="3" t="s">
        <v>218</v>
      </c>
      <c r="E17" s="3"/>
      <c r="F17" s="3" t="s">
        <v>117</v>
      </c>
      <c r="G17" s="14">
        <v>0.95</v>
      </c>
      <c r="H17" s="3">
        <v>9</v>
      </c>
    </row>
    <row r="18" ht="30" customHeight="1" spans="1:8">
      <c r="A18" s="3" t="s">
        <v>81</v>
      </c>
      <c r="B18" s="9">
        <f>G9+SUM(H11:H17)</f>
        <v>96</v>
      </c>
      <c r="C18" s="9"/>
      <c r="D18" s="9"/>
      <c r="E18" s="9"/>
      <c r="F18" s="9"/>
      <c r="G18" s="9"/>
      <c r="H18" s="9"/>
    </row>
    <row r="19" ht="180" customHeight="1" spans="1:8">
      <c r="A19" s="3" t="s">
        <v>120</v>
      </c>
      <c r="B19" s="3"/>
      <c r="C19" s="4" t="s">
        <v>140</v>
      </c>
      <c r="D19" s="4"/>
      <c r="E19" s="4"/>
      <c r="F19" s="4"/>
      <c r="G19" s="4"/>
      <c r="H19" s="4"/>
    </row>
    <row r="20" ht="180" customHeight="1" spans="1:8">
      <c r="A20" s="3" t="s">
        <v>121</v>
      </c>
      <c r="B20" s="3"/>
      <c r="C20" s="4" t="s">
        <v>140</v>
      </c>
      <c r="D20" s="4"/>
      <c r="E20" s="4"/>
      <c r="F20" s="4"/>
      <c r="G20" s="4"/>
      <c r="H20" s="4"/>
    </row>
    <row r="21" ht="180" customHeight="1" spans="1:8">
      <c r="A21" s="3" t="s">
        <v>86</v>
      </c>
      <c r="B21" s="3"/>
      <c r="C21" s="3" t="s">
        <v>123</v>
      </c>
      <c r="D21" s="3"/>
      <c r="E21" s="3"/>
      <c r="F21" s="3"/>
      <c r="G21" s="3"/>
      <c r="H21" s="3"/>
    </row>
    <row r="22" ht="134.1" customHeight="1" spans="1:8">
      <c r="A22" s="15" t="s">
        <v>124</v>
      </c>
      <c r="B22" s="16"/>
      <c r="C22" s="16"/>
      <c r="D22" s="16"/>
      <c r="E22" s="16"/>
      <c r="F22" s="16"/>
      <c r="G22" s="16"/>
      <c r="H22" s="16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4"/>
    <mergeCell ref="B15:B16"/>
    <mergeCell ref="A8:B9"/>
  </mergeCells>
  <pageMargins left="0.629861111111111" right="0.196527777777778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opLeftCell="A14" workbookViewId="0">
      <selection activeCell="C18" sqref="C18:H18"/>
    </sheetView>
  </sheetViews>
  <sheetFormatPr defaultColWidth="9" defaultRowHeight="14.4"/>
  <cols>
    <col min="4" max="4" width="9.75" customWidth="1"/>
    <col min="5" max="5" width="9.87962962962963" customWidth="1"/>
    <col min="6" max="7" width="13.5833333333333" customWidth="1"/>
    <col min="8" max="8" width="17.037037037037" customWidth="1"/>
  </cols>
  <sheetData>
    <row r="1" ht="52" customHeight="1" spans="1:8">
      <c r="A1" s="1" t="s">
        <v>219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220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9">
        <v>3.71</v>
      </c>
      <c r="E9" s="3">
        <v>0.84</v>
      </c>
      <c r="F9" s="10">
        <f>E9/D9</f>
        <v>0.226415094339623</v>
      </c>
      <c r="G9" s="9">
        <f>20*F9</f>
        <v>4.52830188679245</v>
      </c>
      <c r="H9" s="9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44" customHeight="1" spans="1:8">
      <c r="A11" s="12"/>
      <c r="B11" s="13" t="s">
        <v>28</v>
      </c>
      <c r="C11" s="3" t="s">
        <v>188</v>
      </c>
      <c r="D11" s="3" t="s">
        <v>182</v>
      </c>
      <c r="E11" s="3"/>
      <c r="F11" s="3" t="s">
        <v>221</v>
      </c>
      <c r="G11" s="3" t="s">
        <v>221</v>
      </c>
      <c r="H11" s="3">
        <v>20</v>
      </c>
    </row>
    <row r="12" ht="30" customHeight="1" spans="1:8">
      <c r="A12" s="12"/>
      <c r="B12" s="11" t="s">
        <v>19</v>
      </c>
      <c r="C12" s="3" t="s">
        <v>69</v>
      </c>
      <c r="D12" s="3" t="s">
        <v>222</v>
      </c>
      <c r="E12" s="3"/>
      <c r="F12" s="3" t="s">
        <v>161</v>
      </c>
      <c r="G12" s="3" t="s">
        <v>161</v>
      </c>
      <c r="H12" s="3">
        <v>5</v>
      </c>
    </row>
    <row r="13" ht="30" customHeight="1" spans="1:8">
      <c r="A13" s="12"/>
      <c r="B13" s="12"/>
      <c r="C13" s="11" t="s">
        <v>71</v>
      </c>
      <c r="D13" s="3" t="s">
        <v>223</v>
      </c>
      <c r="E13" s="3"/>
      <c r="F13" s="14" t="s">
        <v>151</v>
      </c>
      <c r="G13" s="14" t="s">
        <v>151</v>
      </c>
      <c r="H13" s="3">
        <v>4</v>
      </c>
    </row>
    <row r="14" ht="30" customHeight="1" spans="1:8">
      <c r="A14" s="12"/>
      <c r="B14" s="12"/>
      <c r="C14" s="3" t="s">
        <v>110</v>
      </c>
      <c r="D14" s="3" t="s">
        <v>224</v>
      </c>
      <c r="E14" s="3"/>
      <c r="F14" s="14" t="s">
        <v>133</v>
      </c>
      <c r="G14" s="14" t="s">
        <v>133</v>
      </c>
      <c r="H14" s="3">
        <v>10</v>
      </c>
    </row>
    <row r="15" ht="46" customHeight="1" spans="1:8">
      <c r="A15" s="12"/>
      <c r="B15" s="11" t="s">
        <v>20</v>
      </c>
      <c r="C15" s="3" t="s">
        <v>196</v>
      </c>
      <c r="D15" s="3" t="s">
        <v>197</v>
      </c>
      <c r="E15" s="3"/>
      <c r="F15" s="14" t="s">
        <v>151</v>
      </c>
      <c r="G15" s="14" t="s">
        <v>151</v>
      </c>
      <c r="H15" s="3">
        <v>28</v>
      </c>
    </row>
    <row r="16" ht="60" customHeight="1" spans="1:8">
      <c r="A16" s="12"/>
      <c r="B16" s="11" t="s">
        <v>21</v>
      </c>
      <c r="C16" s="3" t="s">
        <v>118</v>
      </c>
      <c r="D16" s="3" t="s">
        <v>225</v>
      </c>
      <c r="E16" s="3"/>
      <c r="F16" s="3" t="s">
        <v>117</v>
      </c>
      <c r="G16" s="14">
        <v>0.95</v>
      </c>
      <c r="H16" s="3">
        <v>9</v>
      </c>
    </row>
    <row r="17" ht="30" customHeight="1" spans="1:8">
      <c r="A17" s="3" t="s">
        <v>81</v>
      </c>
      <c r="B17" s="9">
        <f>G9+SUM(H11:H16)</f>
        <v>80.5283018867924</v>
      </c>
      <c r="C17" s="9"/>
      <c r="D17" s="9"/>
      <c r="E17" s="9"/>
      <c r="F17" s="9"/>
      <c r="G17" s="9"/>
      <c r="H17" s="9"/>
    </row>
    <row r="18" ht="180" customHeight="1" spans="1:8">
      <c r="A18" s="3" t="s">
        <v>120</v>
      </c>
      <c r="B18" s="3"/>
      <c r="C18" s="4" t="s">
        <v>44</v>
      </c>
      <c r="D18" s="4"/>
      <c r="E18" s="4"/>
      <c r="F18" s="4"/>
      <c r="G18" s="4"/>
      <c r="H18" s="4"/>
    </row>
    <row r="19" ht="180" customHeight="1" spans="1:8">
      <c r="A19" s="3" t="s">
        <v>121</v>
      </c>
      <c r="B19" s="3"/>
      <c r="C19" s="4" t="s">
        <v>122</v>
      </c>
      <c r="D19" s="4"/>
      <c r="E19" s="4"/>
      <c r="F19" s="4"/>
      <c r="G19" s="4"/>
      <c r="H19" s="4"/>
    </row>
    <row r="20" ht="180" customHeight="1" spans="1:8">
      <c r="A20" s="3" t="s">
        <v>86</v>
      </c>
      <c r="B20" s="3"/>
      <c r="C20" s="3" t="s">
        <v>123</v>
      </c>
      <c r="D20" s="3"/>
      <c r="E20" s="3"/>
      <c r="F20" s="3"/>
      <c r="G20" s="3"/>
      <c r="H20" s="3"/>
    </row>
    <row r="21" ht="134.1" customHeight="1" spans="1:8">
      <c r="A21" s="15" t="s">
        <v>124</v>
      </c>
      <c r="B21" s="16"/>
      <c r="C21" s="16"/>
      <c r="D21" s="16"/>
      <c r="E21" s="16"/>
      <c r="F21" s="16"/>
      <c r="G21" s="16"/>
      <c r="H21" s="16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629861111111111" right="0.472222222222222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90" zoomScaleNormal="90" workbookViewId="0">
      <selection activeCell="B5" sqref="B5"/>
    </sheetView>
  </sheetViews>
  <sheetFormatPr defaultColWidth="8.88888888888889" defaultRowHeight="14.4"/>
  <cols>
    <col min="1" max="1" width="4.77777777777778" customWidth="1"/>
    <col min="2" max="2" width="11.1018518518519" customWidth="1"/>
    <col min="3" max="3" width="12.7777777777778" customWidth="1"/>
    <col min="4" max="4" width="11.1111111111111" customWidth="1"/>
    <col min="9" max="9" width="10.1203703703704" customWidth="1"/>
    <col min="10" max="10" width="9.87962962962963" customWidth="1"/>
    <col min="11" max="11" width="9.87037037037037" customWidth="1"/>
    <col min="12" max="12" width="10.1296296296296" customWidth="1"/>
    <col min="13" max="13" width="9.37962962962963" customWidth="1"/>
    <col min="14" max="14" width="8.66666666666667" customWidth="1"/>
    <col min="15" max="15" width="30.2777777777778" customWidth="1"/>
    <col min="17" max="17" width="10.6666666666667"/>
  </cols>
  <sheetData>
    <row r="1" ht="29.4" spans="1:15">
      <c r="A1" s="60" t="s">
        <v>26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ht="21" customHeight="1" spans="1:15">
      <c r="A2" s="62" t="s">
        <v>1</v>
      </c>
      <c r="B2" s="62"/>
      <c r="C2" s="62"/>
      <c r="D2" s="62"/>
      <c r="E2" s="62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 t="s">
        <v>3</v>
      </c>
    </row>
    <row r="3" spans="1:15">
      <c r="A3" s="63" t="s">
        <v>4</v>
      </c>
      <c r="B3" s="63" t="s">
        <v>6</v>
      </c>
      <c r="C3" s="63" t="s">
        <v>7</v>
      </c>
      <c r="D3" s="63" t="s">
        <v>8</v>
      </c>
      <c r="E3" s="64" t="s">
        <v>9</v>
      </c>
      <c r="F3" s="64"/>
      <c r="G3" s="64"/>
      <c r="H3" s="63" t="s">
        <v>10</v>
      </c>
      <c r="I3" s="74" t="s">
        <v>27</v>
      </c>
      <c r="J3" s="75"/>
      <c r="K3" s="75"/>
      <c r="L3" s="75"/>
      <c r="M3" s="75"/>
      <c r="N3" s="76"/>
      <c r="O3" s="63" t="s">
        <v>13</v>
      </c>
    </row>
    <row r="4" ht="43.2" spans="1:15">
      <c r="A4" s="65"/>
      <c r="B4" s="65"/>
      <c r="C4" s="65"/>
      <c r="D4" s="65"/>
      <c r="E4" s="65" t="s">
        <v>14</v>
      </c>
      <c r="F4" s="65" t="s">
        <v>15</v>
      </c>
      <c r="G4" s="65" t="s">
        <v>16</v>
      </c>
      <c r="H4" s="65"/>
      <c r="I4" s="64" t="s">
        <v>17</v>
      </c>
      <c r="J4" s="64" t="s">
        <v>28</v>
      </c>
      <c r="K4" s="64" t="s">
        <v>19</v>
      </c>
      <c r="L4" s="64" t="s">
        <v>20</v>
      </c>
      <c r="M4" s="64" t="s">
        <v>29</v>
      </c>
      <c r="N4" s="64" t="s">
        <v>22</v>
      </c>
      <c r="O4" s="65"/>
    </row>
    <row r="5" s="59" customFormat="1" ht="28.8" spans="1:15">
      <c r="A5" s="66">
        <v>1</v>
      </c>
      <c r="B5" s="67" t="s">
        <v>24</v>
      </c>
      <c r="C5" s="68" t="s">
        <v>30</v>
      </c>
      <c r="D5" s="67" t="s">
        <v>24</v>
      </c>
      <c r="E5" s="66">
        <v>0.38</v>
      </c>
      <c r="F5" s="66"/>
      <c r="G5" s="69">
        <f t="shared" ref="G5:G14" si="0">E5+F5</f>
        <v>0.38</v>
      </c>
      <c r="H5" s="66">
        <v>0.09</v>
      </c>
      <c r="I5" s="77">
        <f>H5/G5*20</f>
        <v>4.73684210526316</v>
      </c>
      <c r="J5" s="78">
        <v>20</v>
      </c>
      <c r="K5" s="78">
        <v>17</v>
      </c>
      <c r="L5" s="78">
        <v>17</v>
      </c>
      <c r="M5" s="78">
        <v>10</v>
      </c>
      <c r="N5" s="72">
        <f>SUM(I5:M5)</f>
        <v>68.7368421052632</v>
      </c>
      <c r="O5" s="66" t="s">
        <v>31</v>
      </c>
    </row>
    <row r="6" s="59" customFormat="1" ht="28.8" spans="1:15">
      <c r="A6" s="66">
        <v>2</v>
      </c>
      <c r="B6" s="67" t="s">
        <v>24</v>
      </c>
      <c r="C6" s="68" t="s">
        <v>32</v>
      </c>
      <c r="D6" s="67" t="s">
        <v>24</v>
      </c>
      <c r="E6" s="70">
        <v>21.5</v>
      </c>
      <c r="F6" s="66">
        <v>6.53</v>
      </c>
      <c r="G6" s="69">
        <f t="shared" si="0"/>
        <v>28.03</v>
      </c>
      <c r="H6" s="66">
        <v>27.02</v>
      </c>
      <c r="I6" s="77">
        <f t="shared" ref="I6:I13" si="1">H6/G6*20</f>
        <v>19.2793435604709</v>
      </c>
      <c r="J6" s="78">
        <v>20</v>
      </c>
      <c r="K6" s="67">
        <v>20</v>
      </c>
      <c r="L6" s="67">
        <v>28</v>
      </c>
      <c r="M6" s="67">
        <v>10</v>
      </c>
      <c r="N6" s="72">
        <f t="shared" ref="N6:N14" si="2">SUM(I6:M6)</f>
        <v>97.2793435604709</v>
      </c>
      <c r="O6" s="79"/>
    </row>
    <row r="7" s="59" customFormat="1" ht="28.8" spans="1:15">
      <c r="A7" s="66">
        <v>3</v>
      </c>
      <c r="B7" s="67" t="s">
        <v>24</v>
      </c>
      <c r="C7" s="68" t="s">
        <v>33</v>
      </c>
      <c r="D7" s="67" t="s">
        <v>24</v>
      </c>
      <c r="E7" s="69">
        <v>20.46</v>
      </c>
      <c r="F7" s="69">
        <v>4.99</v>
      </c>
      <c r="G7" s="69">
        <f t="shared" si="0"/>
        <v>25.45</v>
      </c>
      <c r="H7" s="69">
        <v>25.45</v>
      </c>
      <c r="I7" s="77">
        <f t="shared" si="1"/>
        <v>20</v>
      </c>
      <c r="J7" s="78">
        <v>20</v>
      </c>
      <c r="K7" s="69">
        <v>20</v>
      </c>
      <c r="L7" s="69">
        <v>28</v>
      </c>
      <c r="M7" s="69">
        <v>10</v>
      </c>
      <c r="N7" s="72">
        <f t="shared" si="2"/>
        <v>98</v>
      </c>
      <c r="O7" s="67"/>
    </row>
    <row r="8" s="59" customFormat="1" ht="28.8" spans="1:15">
      <c r="A8" s="66">
        <v>4</v>
      </c>
      <c r="B8" s="67" t="s">
        <v>24</v>
      </c>
      <c r="C8" s="68" t="s">
        <v>34</v>
      </c>
      <c r="D8" s="67" t="s">
        <v>24</v>
      </c>
      <c r="E8" s="69">
        <v>13.87</v>
      </c>
      <c r="F8" s="69"/>
      <c r="G8" s="69">
        <f t="shared" si="0"/>
        <v>13.87</v>
      </c>
      <c r="H8" s="69">
        <v>5.76</v>
      </c>
      <c r="I8" s="77">
        <f t="shared" si="1"/>
        <v>8.30569574621485</v>
      </c>
      <c r="J8" s="78">
        <v>20</v>
      </c>
      <c r="K8" s="69">
        <v>20</v>
      </c>
      <c r="L8" s="69">
        <v>26</v>
      </c>
      <c r="M8" s="69">
        <v>8</v>
      </c>
      <c r="N8" s="72">
        <f t="shared" si="2"/>
        <v>82.3056957462149</v>
      </c>
      <c r="O8" s="66" t="s">
        <v>35</v>
      </c>
    </row>
    <row r="9" s="59" customFormat="1" ht="28.8" spans="1:15">
      <c r="A9" s="66">
        <v>5</v>
      </c>
      <c r="B9" s="67" t="s">
        <v>24</v>
      </c>
      <c r="C9" s="68" t="s">
        <v>36</v>
      </c>
      <c r="D9" s="67" t="s">
        <v>24</v>
      </c>
      <c r="E9" s="69">
        <v>1.69</v>
      </c>
      <c r="F9" s="69"/>
      <c r="G9" s="69">
        <f t="shared" si="0"/>
        <v>1.69</v>
      </c>
      <c r="H9" s="69">
        <v>0.74</v>
      </c>
      <c r="I9" s="77">
        <f t="shared" si="1"/>
        <v>8.75739644970414</v>
      </c>
      <c r="J9" s="78">
        <v>20</v>
      </c>
      <c r="K9" s="67">
        <v>20</v>
      </c>
      <c r="L9" s="67">
        <v>28</v>
      </c>
      <c r="M9" s="67">
        <v>10</v>
      </c>
      <c r="N9" s="72">
        <f t="shared" si="2"/>
        <v>86.7573964497041</v>
      </c>
      <c r="O9" s="66" t="s">
        <v>37</v>
      </c>
    </row>
    <row r="10" s="59" customFormat="1" ht="28.8" spans="1:15">
      <c r="A10" s="66">
        <v>6</v>
      </c>
      <c r="B10" s="67" t="s">
        <v>24</v>
      </c>
      <c r="C10" s="68" t="s">
        <v>38</v>
      </c>
      <c r="D10" s="67" t="s">
        <v>24</v>
      </c>
      <c r="E10" s="71">
        <v>6.9</v>
      </c>
      <c r="F10" s="69"/>
      <c r="G10" s="72">
        <f t="shared" si="0"/>
        <v>6.9</v>
      </c>
      <c r="H10" s="69">
        <v>5.62</v>
      </c>
      <c r="I10" s="77">
        <f t="shared" si="1"/>
        <v>16.2898550724638</v>
      </c>
      <c r="J10" s="78">
        <v>20</v>
      </c>
      <c r="K10" s="67">
        <v>20</v>
      </c>
      <c r="L10" s="67">
        <v>28</v>
      </c>
      <c r="M10" s="67">
        <v>10</v>
      </c>
      <c r="N10" s="72">
        <f t="shared" si="2"/>
        <v>94.2898550724638</v>
      </c>
      <c r="O10" s="66"/>
    </row>
    <row r="11" s="59" customFormat="1" ht="28.8" spans="1:15">
      <c r="A11" s="66">
        <v>7</v>
      </c>
      <c r="B11" s="67" t="s">
        <v>24</v>
      </c>
      <c r="C11" s="68" t="s">
        <v>39</v>
      </c>
      <c r="D11" s="67" t="s">
        <v>24</v>
      </c>
      <c r="E11" s="71">
        <v>4.1</v>
      </c>
      <c r="F11" s="69"/>
      <c r="G11" s="72">
        <f t="shared" si="0"/>
        <v>4.1</v>
      </c>
      <c r="H11" s="69">
        <v>0</v>
      </c>
      <c r="I11" s="77">
        <f t="shared" si="1"/>
        <v>0</v>
      </c>
      <c r="J11" s="78">
        <v>19</v>
      </c>
      <c r="K11" s="67">
        <v>16</v>
      </c>
      <c r="L11" s="67">
        <v>28</v>
      </c>
      <c r="M11" s="67">
        <v>8</v>
      </c>
      <c r="N11" s="72">
        <f t="shared" si="2"/>
        <v>71</v>
      </c>
      <c r="O11" s="66" t="s">
        <v>40</v>
      </c>
    </row>
    <row r="12" s="59" customFormat="1" ht="28.8" spans="1:15">
      <c r="A12" s="66">
        <v>8</v>
      </c>
      <c r="B12" s="67" t="s">
        <v>24</v>
      </c>
      <c r="C12" s="68" t="s">
        <v>41</v>
      </c>
      <c r="D12" s="67" t="s">
        <v>24</v>
      </c>
      <c r="E12" s="71">
        <v>1.44</v>
      </c>
      <c r="F12" s="69"/>
      <c r="G12" s="72">
        <f t="shared" si="0"/>
        <v>1.44</v>
      </c>
      <c r="H12" s="69">
        <v>1.44</v>
      </c>
      <c r="I12" s="77">
        <v>20</v>
      </c>
      <c r="J12" s="78">
        <v>20</v>
      </c>
      <c r="K12" s="67">
        <v>19</v>
      </c>
      <c r="L12" s="67">
        <v>28</v>
      </c>
      <c r="M12" s="67">
        <v>8</v>
      </c>
      <c r="N12" s="72">
        <f t="shared" si="2"/>
        <v>95</v>
      </c>
      <c r="O12" s="66"/>
    </row>
    <row r="13" s="59" customFormat="1" ht="28.8" spans="1:15">
      <c r="A13" s="66">
        <v>9</v>
      </c>
      <c r="B13" s="67" t="s">
        <v>24</v>
      </c>
      <c r="C13" s="68" t="s">
        <v>42</v>
      </c>
      <c r="D13" s="67" t="s">
        <v>24</v>
      </c>
      <c r="E13" s="71">
        <v>13.49</v>
      </c>
      <c r="F13" s="69"/>
      <c r="G13" s="72">
        <f t="shared" si="0"/>
        <v>13.49</v>
      </c>
      <c r="H13" s="69">
        <v>13.49</v>
      </c>
      <c r="I13" s="77">
        <v>20</v>
      </c>
      <c r="J13" s="78">
        <v>20</v>
      </c>
      <c r="K13" s="67">
        <v>19</v>
      </c>
      <c r="L13" s="67">
        <v>28</v>
      </c>
      <c r="M13" s="67">
        <v>9</v>
      </c>
      <c r="N13" s="72">
        <f t="shared" si="2"/>
        <v>96</v>
      </c>
      <c r="O13" s="66"/>
    </row>
    <row r="14" s="59" customFormat="1" ht="43.2" spans="1:15">
      <c r="A14" s="66">
        <v>10</v>
      </c>
      <c r="B14" s="67" t="s">
        <v>24</v>
      </c>
      <c r="C14" s="68" t="s">
        <v>43</v>
      </c>
      <c r="D14" s="67" t="s">
        <v>24</v>
      </c>
      <c r="E14" s="71">
        <v>3.71</v>
      </c>
      <c r="F14" s="69"/>
      <c r="G14" s="72">
        <f t="shared" si="0"/>
        <v>3.71</v>
      </c>
      <c r="H14" s="69">
        <v>0.84</v>
      </c>
      <c r="I14" s="77">
        <v>4.53</v>
      </c>
      <c r="J14" s="78">
        <v>20</v>
      </c>
      <c r="K14" s="67">
        <v>19</v>
      </c>
      <c r="L14" s="67">
        <v>28</v>
      </c>
      <c r="M14" s="67">
        <v>9</v>
      </c>
      <c r="N14" s="72">
        <f t="shared" si="2"/>
        <v>80.53</v>
      </c>
      <c r="O14" s="66" t="s">
        <v>44</v>
      </c>
    </row>
    <row r="15" s="59" customFormat="1" ht="30" customHeight="1" spans="1:15">
      <c r="A15" s="73"/>
      <c r="B15" s="69" t="s">
        <v>16</v>
      </c>
      <c r="C15" s="69"/>
      <c r="D15" s="69"/>
      <c r="E15" s="69">
        <f>SUM(E5:E14)</f>
        <v>87.54</v>
      </c>
      <c r="F15" s="69">
        <f>SUM(F5:F14)</f>
        <v>11.52</v>
      </c>
      <c r="G15" s="69">
        <f>SUM(G5:G14)</f>
        <v>99.06</v>
      </c>
      <c r="H15" s="69">
        <f>SUM(H5:H14)</f>
        <v>80.45</v>
      </c>
      <c r="I15" s="72">
        <f t="shared" ref="E15:N15" si="3">SUM(I5:I11)</f>
        <v>77.3691329341168</v>
      </c>
      <c r="J15" s="80">
        <f t="shared" si="3"/>
        <v>139</v>
      </c>
      <c r="K15" s="80">
        <f t="shared" si="3"/>
        <v>133</v>
      </c>
      <c r="L15" s="80">
        <f t="shared" si="3"/>
        <v>183</v>
      </c>
      <c r="M15" s="80">
        <f t="shared" si="3"/>
        <v>66</v>
      </c>
      <c r="N15" s="72">
        <f t="shared" si="3"/>
        <v>598.369132934117</v>
      </c>
      <c r="O15" s="73"/>
    </row>
  </sheetData>
  <mergeCells count="11">
    <mergeCell ref="A1:O1"/>
    <mergeCell ref="A2:C2"/>
    <mergeCell ref="E2:H2"/>
    <mergeCell ref="E3:G3"/>
    <mergeCell ref="I3:N3"/>
    <mergeCell ref="A3:A4"/>
    <mergeCell ref="B3:B4"/>
    <mergeCell ref="C3:C4"/>
    <mergeCell ref="D3:D4"/>
    <mergeCell ref="H3:H4"/>
    <mergeCell ref="O3:O4"/>
  </mergeCells>
  <pageMargins left="0.156944444444444" right="0.156944444444444" top="1" bottom="1" header="0.5" footer="0.5"/>
  <pageSetup paperSize="9" scale="90" orientation="landscape"/>
  <headerFooter/>
  <ignoredErrors>
    <ignoredError sqref="N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90" zoomScaleNormal="90" workbookViewId="0">
      <selection activeCell="E7" sqref="E7"/>
    </sheetView>
  </sheetViews>
  <sheetFormatPr defaultColWidth="8.88888888888889" defaultRowHeight="14.4"/>
  <cols>
    <col min="2" max="2" width="9.00925925925926" customWidth="1"/>
    <col min="4" max="4" width="8.51851851851852" customWidth="1"/>
    <col min="5" max="5" width="12" customWidth="1"/>
    <col min="6" max="6" width="7.89814814814815" customWidth="1"/>
    <col min="7" max="7" width="7.14814814814815" customWidth="1"/>
    <col min="10" max="10" width="10.4907407407407" customWidth="1"/>
    <col min="11" max="11" width="8.38888888888889" customWidth="1"/>
  </cols>
  <sheetData>
    <row r="1" ht="28" customHeight="1" spans="1:11">
      <c r="A1" s="37" t="s">
        <v>45</v>
      </c>
      <c r="B1" s="37"/>
      <c r="C1" s="38"/>
      <c r="D1" s="37"/>
      <c r="E1" s="37"/>
      <c r="F1" s="37"/>
      <c r="G1" s="37"/>
      <c r="H1" s="37"/>
      <c r="I1" s="37"/>
      <c r="J1" s="37"/>
      <c r="K1" s="37"/>
    </row>
    <row r="2" ht="21" customHeight="1" spans="1:11">
      <c r="A2" s="39" t="s">
        <v>46</v>
      </c>
      <c r="B2" s="39"/>
      <c r="C2" s="39"/>
      <c r="D2" s="39"/>
      <c r="E2" s="39"/>
      <c r="F2" s="39"/>
      <c r="G2" s="40" t="s">
        <v>47</v>
      </c>
      <c r="H2" s="40"/>
      <c r="I2" s="40"/>
      <c r="J2" s="40"/>
      <c r="K2" s="40"/>
    </row>
    <row r="3" ht="26" customHeight="1" spans="1:11">
      <c r="A3" s="23" t="s">
        <v>48</v>
      </c>
      <c r="B3" s="23"/>
      <c r="C3" s="23" t="s">
        <v>24</v>
      </c>
      <c r="D3" s="23"/>
      <c r="E3" s="23"/>
      <c r="F3" s="23"/>
      <c r="G3" s="23"/>
      <c r="H3" s="23"/>
      <c r="I3" s="23"/>
      <c r="J3" s="23"/>
      <c r="K3" s="23"/>
    </row>
    <row r="4" ht="25" customHeight="1" spans="1:11">
      <c r="A4" s="23" t="s">
        <v>49</v>
      </c>
      <c r="B4" s="23"/>
      <c r="C4" s="41">
        <v>870.810296</v>
      </c>
      <c r="D4" s="23"/>
      <c r="E4" s="23"/>
      <c r="F4" s="23"/>
      <c r="G4" s="23" t="s">
        <v>50</v>
      </c>
      <c r="H4" s="23"/>
      <c r="I4" s="23"/>
      <c r="J4" s="41">
        <v>209.546236</v>
      </c>
      <c r="K4" s="23"/>
    </row>
    <row r="5" ht="23" customHeight="1" spans="1:11">
      <c r="A5" s="42" t="s">
        <v>51</v>
      </c>
      <c r="B5" s="43"/>
      <c r="C5" s="25"/>
      <c r="D5" s="23"/>
      <c r="E5" s="23" t="s">
        <v>52</v>
      </c>
      <c r="F5" s="23" t="s">
        <v>53</v>
      </c>
      <c r="G5" s="23"/>
      <c r="H5" s="23" t="s">
        <v>54</v>
      </c>
      <c r="I5" s="23" t="s">
        <v>55</v>
      </c>
      <c r="J5" s="23"/>
      <c r="K5" s="23"/>
    </row>
    <row r="6" ht="26" customHeight="1" spans="1:11">
      <c r="A6" s="44"/>
      <c r="B6" s="45"/>
      <c r="C6" s="25"/>
      <c r="D6" s="23"/>
      <c r="E6" s="23"/>
      <c r="F6" s="23"/>
      <c r="G6" s="23"/>
      <c r="H6" s="23"/>
      <c r="I6" s="23" t="s">
        <v>56</v>
      </c>
      <c r="J6" s="23"/>
      <c r="K6" s="23"/>
    </row>
    <row r="7" ht="26" customHeight="1" spans="1:11">
      <c r="A7" s="44"/>
      <c r="B7" s="45"/>
      <c r="C7" s="23" t="s">
        <v>57</v>
      </c>
      <c r="D7" s="23"/>
      <c r="E7" s="46">
        <f>C4+J4</f>
        <v>1080.356532</v>
      </c>
      <c r="F7" s="46">
        <v>860.49</v>
      </c>
      <c r="G7" s="46"/>
      <c r="H7" s="47">
        <f>F7/E7</f>
        <v>0.796487061921147</v>
      </c>
      <c r="I7" s="46">
        <f>H7*20</f>
        <v>15.9297412384229</v>
      </c>
      <c r="J7" s="46"/>
      <c r="K7" s="46"/>
    </row>
    <row r="8" ht="82" customHeight="1" spans="1:11">
      <c r="A8" s="23" t="s">
        <v>58</v>
      </c>
      <c r="B8" s="23"/>
      <c r="C8" s="25" t="s">
        <v>59</v>
      </c>
      <c r="D8" s="23"/>
      <c r="E8" s="23"/>
      <c r="F8" s="23"/>
      <c r="G8" s="23"/>
      <c r="H8" s="23"/>
      <c r="I8" s="23"/>
      <c r="J8" s="23"/>
      <c r="K8" s="23"/>
    </row>
    <row r="9" ht="36" customHeight="1" spans="1:11">
      <c r="A9" s="48" t="s">
        <v>60</v>
      </c>
      <c r="B9" s="23" t="s">
        <v>61</v>
      </c>
      <c r="C9" s="23" t="s">
        <v>62</v>
      </c>
      <c r="D9" s="23"/>
      <c r="E9" s="23" t="s">
        <v>63</v>
      </c>
      <c r="F9" s="23"/>
      <c r="G9" s="23"/>
      <c r="H9" s="23" t="s">
        <v>64</v>
      </c>
      <c r="I9" s="23" t="s">
        <v>65</v>
      </c>
      <c r="J9" s="23"/>
      <c r="K9" s="23" t="s">
        <v>55</v>
      </c>
    </row>
    <row r="10" ht="36" customHeight="1" spans="1:11">
      <c r="A10" s="49"/>
      <c r="B10" s="48" t="s">
        <v>28</v>
      </c>
      <c r="C10" s="42" t="s">
        <v>66</v>
      </c>
      <c r="D10" s="43"/>
      <c r="E10" s="50" t="s">
        <v>67</v>
      </c>
      <c r="F10" s="51"/>
      <c r="G10" s="52"/>
      <c r="H10" s="53">
        <v>1</v>
      </c>
      <c r="I10" s="57">
        <v>1</v>
      </c>
      <c r="J10" s="52"/>
      <c r="K10" s="23">
        <v>16</v>
      </c>
    </row>
    <row r="11" ht="36" customHeight="1" spans="1:11">
      <c r="A11" s="49"/>
      <c r="B11" s="48" t="s">
        <v>68</v>
      </c>
      <c r="C11" s="42" t="s">
        <v>69</v>
      </c>
      <c r="D11" s="43"/>
      <c r="E11" s="23" t="s">
        <v>70</v>
      </c>
      <c r="F11" s="23"/>
      <c r="G11" s="23"/>
      <c r="H11" s="53">
        <v>1</v>
      </c>
      <c r="I11" s="57">
        <v>0.95</v>
      </c>
      <c r="J11" s="52"/>
      <c r="K11" s="23">
        <v>10</v>
      </c>
    </row>
    <row r="12" ht="36" customHeight="1" spans="1:11">
      <c r="A12" s="49"/>
      <c r="B12" s="49"/>
      <c r="C12" s="50" t="s">
        <v>71</v>
      </c>
      <c r="D12" s="52"/>
      <c r="E12" s="50" t="s">
        <v>72</v>
      </c>
      <c r="F12" s="51"/>
      <c r="G12" s="52"/>
      <c r="H12" s="53">
        <v>1</v>
      </c>
      <c r="I12" s="57">
        <v>0.97</v>
      </c>
      <c r="J12" s="52"/>
      <c r="K12" s="23">
        <v>9</v>
      </c>
    </row>
    <row r="13" ht="36" customHeight="1" spans="1:11">
      <c r="A13" s="49"/>
      <c r="B13" s="23" t="s">
        <v>73</v>
      </c>
      <c r="C13" s="23" t="s">
        <v>74</v>
      </c>
      <c r="D13" s="23"/>
      <c r="E13" s="23" t="s">
        <v>75</v>
      </c>
      <c r="F13" s="23"/>
      <c r="G13" s="23"/>
      <c r="H13" s="53" t="s">
        <v>76</v>
      </c>
      <c r="I13" s="58" t="s">
        <v>76</v>
      </c>
      <c r="J13" s="58"/>
      <c r="K13" s="23">
        <v>28</v>
      </c>
    </row>
    <row r="14" ht="45" customHeight="1" spans="1:11">
      <c r="A14" s="54"/>
      <c r="B14" s="23" t="s">
        <v>77</v>
      </c>
      <c r="C14" s="50" t="s">
        <v>78</v>
      </c>
      <c r="D14" s="52"/>
      <c r="E14" s="50" t="s">
        <v>79</v>
      </c>
      <c r="F14" s="51"/>
      <c r="G14" s="52"/>
      <c r="H14" s="55" t="s">
        <v>80</v>
      </c>
      <c r="I14" s="53">
        <v>0.96</v>
      </c>
      <c r="J14" s="23"/>
      <c r="K14" s="23">
        <v>10</v>
      </c>
    </row>
    <row r="15" ht="36" customHeight="1" spans="1:11">
      <c r="A15" s="23" t="s">
        <v>81</v>
      </c>
      <c r="B15" s="46">
        <f>I7+SUM(K10:K14)</f>
        <v>88.9297412384229</v>
      </c>
      <c r="C15" s="56"/>
      <c r="D15" s="46"/>
      <c r="E15" s="46"/>
      <c r="F15" s="46"/>
      <c r="G15" s="46"/>
      <c r="H15" s="46"/>
      <c r="I15" s="46"/>
      <c r="J15" s="46"/>
      <c r="K15" s="46"/>
    </row>
    <row r="16" spans="1:11">
      <c r="A16" s="23" t="s">
        <v>82</v>
      </c>
      <c r="B16" s="23"/>
      <c r="C16" s="25"/>
      <c r="D16" s="25" t="s">
        <v>83</v>
      </c>
      <c r="E16" s="25"/>
      <c r="F16" s="25"/>
      <c r="G16" s="25"/>
      <c r="H16" s="25"/>
      <c r="I16" s="25"/>
      <c r="J16" s="25"/>
      <c r="K16" s="25"/>
    </row>
    <row r="17" ht="50" customHeight="1" spans="1:11">
      <c r="A17" s="23"/>
      <c r="B17" s="23"/>
      <c r="C17" s="25"/>
      <c r="D17" s="25"/>
      <c r="E17" s="25"/>
      <c r="F17" s="25"/>
      <c r="G17" s="25"/>
      <c r="H17" s="25"/>
      <c r="I17" s="25"/>
      <c r="J17" s="25"/>
      <c r="K17" s="25"/>
    </row>
    <row r="18" ht="89" customHeight="1" spans="1:11">
      <c r="A18" s="23" t="s">
        <v>84</v>
      </c>
      <c r="B18" s="23"/>
      <c r="C18" s="25"/>
      <c r="D18" s="25" t="s">
        <v>85</v>
      </c>
      <c r="E18" s="25"/>
      <c r="F18" s="25"/>
      <c r="G18" s="25"/>
      <c r="H18" s="25"/>
      <c r="I18" s="25"/>
      <c r="J18" s="25"/>
      <c r="K18" s="25"/>
    </row>
    <row r="19" spans="1:11">
      <c r="A19" s="23" t="s">
        <v>86</v>
      </c>
      <c r="B19" s="23"/>
      <c r="C19" s="25"/>
      <c r="D19" s="23" t="s">
        <v>87</v>
      </c>
      <c r="E19" s="23"/>
      <c r="F19" s="23"/>
      <c r="G19" s="23"/>
      <c r="H19" s="23"/>
      <c r="I19" s="23"/>
      <c r="J19" s="23"/>
      <c r="K19" s="23"/>
    </row>
    <row r="20" spans="1:11">
      <c r="A20" s="23"/>
      <c r="B20" s="23"/>
      <c r="C20" s="25"/>
      <c r="D20" s="23"/>
      <c r="E20" s="23"/>
      <c r="F20" s="23"/>
      <c r="G20" s="23"/>
      <c r="H20" s="23"/>
      <c r="I20" s="23"/>
      <c r="J20" s="23"/>
      <c r="K20" s="23"/>
    </row>
    <row r="21" spans="1:11">
      <c r="A21" s="23"/>
      <c r="B21" s="23"/>
      <c r="C21" s="25"/>
      <c r="D21" s="23"/>
      <c r="E21" s="23"/>
      <c r="F21" s="23"/>
      <c r="G21" s="23"/>
      <c r="H21" s="23"/>
      <c r="I21" s="23"/>
      <c r="J21" s="23"/>
      <c r="K21" s="23"/>
    </row>
    <row r="22" ht="56" customHeight="1" spans="1:11">
      <c r="A22" s="23"/>
      <c r="B22" s="23"/>
      <c r="C22" s="25"/>
      <c r="D22" s="23"/>
      <c r="E22" s="23"/>
      <c r="F22" s="23"/>
      <c r="G22" s="23"/>
      <c r="H22" s="23"/>
      <c r="I22" s="23"/>
      <c r="J22" s="23"/>
      <c r="K22" s="23"/>
    </row>
  </sheetData>
  <mergeCells count="48">
    <mergeCell ref="A1:K1"/>
    <mergeCell ref="A2:F2"/>
    <mergeCell ref="G2:K2"/>
    <mergeCell ref="A3:B3"/>
    <mergeCell ref="C3:K3"/>
    <mergeCell ref="A4:B4"/>
    <mergeCell ref="C4:F4"/>
    <mergeCell ref="G4:I4"/>
    <mergeCell ref="J4:K4"/>
    <mergeCell ref="I5:K5"/>
    <mergeCell ref="I6:K6"/>
    <mergeCell ref="C7:D7"/>
    <mergeCell ref="F7:G7"/>
    <mergeCell ref="I7:K7"/>
    <mergeCell ref="A8:B8"/>
    <mergeCell ref="C8:K8"/>
    <mergeCell ref="C9:D9"/>
    <mergeCell ref="E9:G9"/>
    <mergeCell ref="I9:J9"/>
    <mergeCell ref="C10:D10"/>
    <mergeCell ref="E10:G10"/>
    <mergeCell ref="I10:J10"/>
    <mergeCell ref="C11:D11"/>
    <mergeCell ref="E11:G11"/>
    <mergeCell ref="I11:J11"/>
    <mergeCell ref="C12:D12"/>
    <mergeCell ref="E12:G12"/>
    <mergeCell ref="I12:J12"/>
    <mergeCell ref="C13:D13"/>
    <mergeCell ref="E13:G13"/>
    <mergeCell ref="I13:J13"/>
    <mergeCell ref="C14:D14"/>
    <mergeCell ref="E14:G14"/>
    <mergeCell ref="I14:J14"/>
    <mergeCell ref="B15:K15"/>
    <mergeCell ref="A18:C18"/>
    <mergeCell ref="D18:K18"/>
    <mergeCell ref="A9:A14"/>
    <mergeCell ref="B11:B12"/>
    <mergeCell ref="E5:E6"/>
    <mergeCell ref="H5:H6"/>
    <mergeCell ref="A5:B7"/>
    <mergeCell ref="C5:D6"/>
    <mergeCell ref="F5:G6"/>
    <mergeCell ref="A16:C17"/>
    <mergeCell ref="D16:K17"/>
    <mergeCell ref="A19:C22"/>
    <mergeCell ref="D19:K22"/>
  </mergeCells>
  <pageMargins left="0.275" right="0.354166666666667" top="0.550694444444444" bottom="0.62986111111111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2" sqref="A2:H2"/>
    </sheetView>
  </sheetViews>
  <sheetFormatPr defaultColWidth="9" defaultRowHeight="14.4"/>
  <cols>
    <col min="1" max="1" width="10" customWidth="1"/>
    <col min="2" max="2" width="8.77777777777778" customWidth="1"/>
    <col min="4" max="4" width="9.75" customWidth="1"/>
    <col min="5" max="5" width="9.87962962962963" customWidth="1"/>
    <col min="6" max="6" width="11.3796296296296" customWidth="1"/>
    <col min="7" max="7" width="11" customWidth="1"/>
    <col min="8" max="8" width="18.5092592592593" customWidth="1"/>
  </cols>
  <sheetData>
    <row r="1" ht="42.95" customHeight="1" spans="1:8">
      <c r="A1" s="20" t="s">
        <v>88</v>
      </c>
      <c r="B1" s="20"/>
      <c r="C1" s="20"/>
      <c r="D1" s="20"/>
      <c r="E1" s="20"/>
      <c r="F1" s="20"/>
      <c r="G1" s="20"/>
      <c r="H1" s="20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30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3">
        <v>0.38</v>
      </c>
      <c r="E9" s="3">
        <v>0.09</v>
      </c>
      <c r="F9" s="9">
        <f>E9/D9</f>
        <v>0.236842105263158</v>
      </c>
      <c r="G9" s="9">
        <f>20*F9</f>
        <v>4.73684210526316</v>
      </c>
      <c r="H9" s="9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44" customHeight="1" spans="1:8">
      <c r="A11" s="12"/>
      <c r="B11" s="13" t="s">
        <v>28</v>
      </c>
      <c r="C11" s="3" t="s">
        <v>66</v>
      </c>
      <c r="D11" s="3" t="s">
        <v>103</v>
      </c>
      <c r="E11" s="3"/>
      <c r="F11" s="3" t="s">
        <v>104</v>
      </c>
      <c r="G11" s="3" t="s">
        <v>104</v>
      </c>
      <c r="H11" s="3">
        <v>20</v>
      </c>
    </row>
    <row r="12" ht="30" customHeight="1" spans="1:8">
      <c r="A12" s="29"/>
      <c r="B12" s="3" t="s">
        <v>19</v>
      </c>
      <c r="C12" s="30" t="s">
        <v>69</v>
      </c>
      <c r="D12" s="3" t="s">
        <v>105</v>
      </c>
      <c r="E12" s="3"/>
      <c r="F12" s="3" t="s">
        <v>106</v>
      </c>
      <c r="G12" s="3" t="s">
        <v>106</v>
      </c>
      <c r="H12" s="3">
        <v>5</v>
      </c>
    </row>
    <row r="13" ht="89" customHeight="1" spans="1:8">
      <c r="A13" s="29"/>
      <c r="B13" s="3"/>
      <c r="C13" s="30" t="s">
        <v>71</v>
      </c>
      <c r="D13" s="3" t="s">
        <v>107</v>
      </c>
      <c r="E13" s="3"/>
      <c r="F13" s="26" t="s">
        <v>108</v>
      </c>
      <c r="G13" s="14" t="s">
        <v>109</v>
      </c>
      <c r="H13" s="3">
        <v>8</v>
      </c>
    </row>
    <row r="14" ht="30" customHeight="1" spans="1:8">
      <c r="A14" s="29"/>
      <c r="B14" s="31"/>
      <c r="C14" s="30" t="s">
        <v>110</v>
      </c>
      <c r="D14" s="3" t="s">
        <v>111</v>
      </c>
      <c r="E14" s="3"/>
      <c r="F14" s="14">
        <v>1</v>
      </c>
      <c r="G14" s="14">
        <v>0.8</v>
      </c>
      <c r="H14" s="3">
        <v>4</v>
      </c>
    </row>
    <row r="15" ht="39" customHeight="1" spans="1:8">
      <c r="A15" s="12"/>
      <c r="B15" s="11" t="s">
        <v>20</v>
      </c>
      <c r="C15" s="36" t="s">
        <v>74</v>
      </c>
      <c r="D15" s="33" t="s">
        <v>112</v>
      </c>
      <c r="E15" s="34"/>
      <c r="F15" s="35" t="s">
        <v>113</v>
      </c>
      <c r="G15" s="3" t="s">
        <v>114</v>
      </c>
      <c r="H15" s="3">
        <v>10</v>
      </c>
    </row>
    <row r="16" ht="39" customHeight="1" spans="1:8">
      <c r="A16" s="12"/>
      <c r="B16" s="12"/>
      <c r="C16" s="22" t="s">
        <v>115</v>
      </c>
      <c r="D16" s="22" t="s">
        <v>116</v>
      </c>
      <c r="E16" s="22"/>
      <c r="F16" s="3" t="s">
        <v>117</v>
      </c>
      <c r="G16" s="14">
        <v>0.95</v>
      </c>
      <c r="H16" s="3">
        <v>17</v>
      </c>
    </row>
    <row r="17" ht="43.2" spans="1:8">
      <c r="A17" s="12"/>
      <c r="B17" s="11" t="s">
        <v>21</v>
      </c>
      <c r="C17" s="3" t="s">
        <v>118</v>
      </c>
      <c r="D17" s="3" t="s">
        <v>119</v>
      </c>
      <c r="E17" s="3"/>
      <c r="F17" s="3" t="s">
        <v>117</v>
      </c>
      <c r="G17" s="14">
        <v>0.95</v>
      </c>
      <c r="H17" s="3">
        <v>10</v>
      </c>
    </row>
    <row r="18" ht="30" customHeight="1" spans="1:8">
      <c r="A18" s="3" t="s">
        <v>81</v>
      </c>
      <c r="B18" s="9">
        <f>G9+SUM(H11:H17)</f>
        <v>78.7368421052632</v>
      </c>
      <c r="C18" s="9"/>
      <c r="D18" s="9"/>
      <c r="E18" s="9"/>
      <c r="F18" s="9"/>
      <c r="G18" s="9"/>
      <c r="H18" s="9"/>
    </row>
    <row r="19" ht="180" customHeight="1" spans="1:8">
      <c r="A19" s="3" t="s">
        <v>120</v>
      </c>
      <c r="B19" s="3"/>
      <c r="C19" s="4" t="s">
        <v>31</v>
      </c>
      <c r="D19" s="4"/>
      <c r="E19" s="4"/>
      <c r="F19" s="4"/>
      <c r="G19" s="4"/>
      <c r="H19" s="4"/>
    </row>
    <row r="20" ht="180" customHeight="1" spans="1:8">
      <c r="A20" s="3" t="s">
        <v>121</v>
      </c>
      <c r="B20" s="3"/>
      <c r="C20" s="4" t="s">
        <v>122</v>
      </c>
      <c r="D20" s="4"/>
      <c r="E20" s="4"/>
      <c r="F20" s="4"/>
      <c r="G20" s="4"/>
      <c r="H20" s="4"/>
    </row>
    <row r="21" ht="180" customHeight="1" spans="1:8">
      <c r="A21" s="3" t="s">
        <v>86</v>
      </c>
      <c r="B21" s="3"/>
      <c r="C21" s="3" t="s">
        <v>123</v>
      </c>
      <c r="D21" s="3"/>
      <c r="E21" s="3"/>
      <c r="F21" s="3"/>
      <c r="G21" s="3"/>
      <c r="H21" s="3"/>
    </row>
    <row r="22" ht="134.1" customHeight="1" spans="1:8">
      <c r="A22" s="15" t="s">
        <v>124</v>
      </c>
      <c r="B22" s="16"/>
      <c r="C22" s="16"/>
      <c r="D22" s="16"/>
      <c r="E22" s="16"/>
      <c r="F22" s="16"/>
      <c r="G22" s="16"/>
      <c r="H22" s="16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4"/>
    <mergeCell ref="B15:B16"/>
    <mergeCell ref="A8:B9"/>
  </mergeCells>
  <pageMargins left="0.511805555555556" right="0.432638888888889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2" sqref="A2:H2"/>
    </sheetView>
  </sheetViews>
  <sheetFormatPr defaultColWidth="9" defaultRowHeight="14.4"/>
  <cols>
    <col min="1" max="1" width="10.8611111111111" customWidth="1"/>
    <col min="4" max="4" width="9.75" customWidth="1"/>
    <col min="5" max="5" width="9.87962962962963" customWidth="1"/>
    <col min="6" max="6" width="11.3796296296296" customWidth="1"/>
    <col min="7" max="7" width="11" customWidth="1"/>
    <col min="8" max="8" width="16.6574074074074" customWidth="1"/>
  </cols>
  <sheetData>
    <row r="1" ht="42.95" customHeight="1" spans="1:8">
      <c r="A1" s="20" t="s">
        <v>125</v>
      </c>
      <c r="B1" s="20"/>
      <c r="C1" s="20"/>
      <c r="D1" s="20"/>
      <c r="E1" s="20"/>
      <c r="F1" s="20"/>
      <c r="G1" s="20"/>
      <c r="H1" s="20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32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3">
        <v>28.03</v>
      </c>
      <c r="E9" s="3">
        <v>27.02</v>
      </c>
      <c r="F9" s="14">
        <f>E9/D9</f>
        <v>0.963967178023546</v>
      </c>
      <c r="G9" s="9">
        <f>20*F9</f>
        <v>19.2793435604709</v>
      </c>
      <c r="H9" s="9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43" customHeight="1" spans="1:8">
      <c r="A11" s="12"/>
      <c r="B11" s="13" t="s">
        <v>28</v>
      </c>
      <c r="C11" s="3" t="s">
        <v>66</v>
      </c>
      <c r="D11" s="3" t="s">
        <v>126</v>
      </c>
      <c r="E11" s="3"/>
      <c r="F11" s="3" t="s">
        <v>127</v>
      </c>
      <c r="G11" s="3" t="s">
        <v>127</v>
      </c>
      <c r="H11" s="3">
        <v>20</v>
      </c>
    </row>
    <row r="12" ht="30" customHeight="1" spans="1:8">
      <c r="A12" s="29"/>
      <c r="B12" s="3" t="s">
        <v>19</v>
      </c>
      <c r="C12" s="30" t="s">
        <v>69</v>
      </c>
      <c r="D12" s="3" t="s">
        <v>128</v>
      </c>
      <c r="E12" s="3"/>
      <c r="F12" s="3" t="s">
        <v>129</v>
      </c>
      <c r="G12" s="3" t="s">
        <v>129</v>
      </c>
      <c r="H12" s="3">
        <v>5</v>
      </c>
    </row>
    <row r="13" ht="30" customHeight="1" spans="1:8">
      <c r="A13" s="29"/>
      <c r="B13" s="3"/>
      <c r="C13" s="30" t="s">
        <v>71</v>
      </c>
      <c r="D13" s="3" t="s">
        <v>130</v>
      </c>
      <c r="E13" s="3"/>
      <c r="F13" s="14" t="s">
        <v>131</v>
      </c>
      <c r="G13" s="14" t="s">
        <v>131</v>
      </c>
      <c r="H13" s="3">
        <v>10</v>
      </c>
    </row>
    <row r="14" ht="30" customHeight="1" spans="1:8">
      <c r="A14" s="29"/>
      <c r="B14" s="31"/>
      <c r="C14" s="30" t="s">
        <v>110</v>
      </c>
      <c r="D14" s="3" t="s">
        <v>132</v>
      </c>
      <c r="E14" s="3"/>
      <c r="F14" s="14" t="s">
        <v>133</v>
      </c>
      <c r="G14" s="14" t="s">
        <v>133</v>
      </c>
      <c r="H14" s="3">
        <v>5</v>
      </c>
    </row>
    <row r="15" ht="55" customHeight="1" spans="1:8">
      <c r="A15" s="12"/>
      <c r="B15" s="11" t="s">
        <v>20</v>
      </c>
      <c r="C15" s="3" t="s">
        <v>134</v>
      </c>
      <c r="D15" s="3" t="s">
        <v>135</v>
      </c>
      <c r="E15" s="3"/>
      <c r="F15" s="14" t="s">
        <v>136</v>
      </c>
      <c r="G15" s="14" t="s">
        <v>136</v>
      </c>
      <c r="H15" s="3">
        <v>15</v>
      </c>
    </row>
    <row r="16" ht="55" customHeight="1" spans="1:8">
      <c r="A16" s="12"/>
      <c r="B16" s="12"/>
      <c r="C16" s="3" t="s">
        <v>115</v>
      </c>
      <c r="D16" s="3" t="s">
        <v>137</v>
      </c>
      <c r="E16" s="3"/>
      <c r="F16" s="3" t="s">
        <v>138</v>
      </c>
      <c r="G16" s="3" t="s">
        <v>138</v>
      </c>
      <c r="H16" s="3">
        <v>13</v>
      </c>
    </row>
    <row r="17" ht="43.2" spans="1:8">
      <c r="A17" s="12"/>
      <c r="B17" s="11" t="s">
        <v>21</v>
      </c>
      <c r="C17" s="3" t="s">
        <v>118</v>
      </c>
      <c r="D17" s="3" t="s">
        <v>139</v>
      </c>
      <c r="E17" s="3"/>
      <c r="F17" s="3" t="s">
        <v>117</v>
      </c>
      <c r="G17" s="14">
        <v>0.95</v>
      </c>
      <c r="H17" s="3">
        <v>10</v>
      </c>
    </row>
    <row r="18" ht="30" customHeight="1" spans="1:8">
      <c r="A18" s="3" t="s">
        <v>81</v>
      </c>
      <c r="B18" s="9">
        <f>G9+SUM(H11:H17)</f>
        <v>97.2793435604709</v>
      </c>
      <c r="C18" s="9"/>
      <c r="D18" s="9"/>
      <c r="E18" s="9"/>
      <c r="F18" s="9"/>
      <c r="G18" s="9"/>
      <c r="H18" s="9"/>
    </row>
    <row r="19" ht="180" customHeight="1" spans="1:8">
      <c r="A19" s="3" t="s">
        <v>120</v>
      </c>
      <c r="B19" s="3"/>
      <c r="C19" s="4" t="s">
        <v>140</v>
      </c>
      <c r="D19" s="4"/>
      <c r="E19" s="4"/>
      <c r="F19" s="4"/>
      <c r="G19" s="4"/>
      <c r="H19" s="4"/>
    </row>
    <row r="20" ht="180" customHeight="1" spans="1:8">
      <c r="A20" s="3" t="s">
        <v>121</v>
      </c>
      <c r="B20" s="3"/>
      <c r="C20" s="4" t="s">
        <v>140</v>
      </c>
      <c r="D20" s="4"/>
      <c r="E20" s="4"/>
      <c r="F20" s="4"/>
      <c r="G20" s="4"/>
      <c r="H20" s="4"/>
    </row>
    <row r="21" ht="180" customHeight="1" spans="1:8">
      <c r="A21" s="3" t="s">
        <v>86</v>
      </c>
      <c r="B21" s="3"/>
      <c r="C21" s="3" t="s">
        <v>123</v>
      </c>
      <c r="D21" s="3"/>
      <c r="E21" s="3"/>
      <c r="F21" s="3"/>
      <c r="G21" s="3"/>
      <c r="H21" s="3"/>
    </row>
    <row r="22" ht="134.1" customHeight="1" spans="1:8">
      <c r="A22" s="15" t="s">
        <v>124</v>
      </c>
      <c r="B22" s="16"/>
      <c r="C22" s="16"/>
      <c r="D22" s="16"/>
      <c r="E22" s="16"/>
      <c r="F22" s="16"/>
      <c r="G22" s="16"/>
      <c r="H22" s="16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4"/>
    <mergeCell ref="B15:B16"/>
    <mergeCell ref="A8:B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2" sqref="A2:H2"/>
    </sheetView>
  </sheetViews>
  <sheetFormatPr defaultColWidth="9" defaultRowHeight="14.4"/>
  <cols>
    <col min="1" max="1" width="12.0925925925926" customWidth="1"/>
    <col min="4" max="4" width="9.75" customWidth="1"/>
    <col min="5" max="5" width="9.87962962962963" customWidth="1"/>
    <col min="6" max="6" width="11.8425925925926" customWidth="1"/>
    <col min="7" max="7" width="11" customWidth="1"/>
    <col min="8" max="8" width="17.5277777777778" customWidth="1"/>
  </cols>
  <sheetData>
    <row r="1" ht="42.95" customHeight="1" spans="1:8">
      <c r="A1" s="20" t="s">
        <v>141</v>
      </c>
      <c r="B1" s="20"/>
      <c r="C1" s="20"/>
      <c r="D1" s="20"/>
      <c r="E1" s="20"/>
      <c r="F1" s="20"/>
      <c r="G1" s="20"/>
      <c r="H1" s="20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33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3">
        <v>25.45</v>
      </c>
      <c r="E9" s="3">
        <v>25.45</v>
      </c>
      <c r="F9" s="27">
        <f>E9/D9</f>
        <v>1</v>
      </c>
      <c r="G9" s="28">
        <f>20*F9</f>
        <v>20</v>
      </c>
      <c r="H9" s="28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41" customHeight="1" spans="1:8">
      <c r="A11" s="12"/>
      <c r="B11" s="13" t="s">
        <v>28</v>
      </c>
      <c r="C11" s="3" t="s">
        <v>66</v>
      </c>
      <c r="D11" s="3" t="s">
        <v>142</v>
      </c>
      <c r="E11" s="3"/>
      <c r="F11" s="3" t="s">
        <v>143</v>
      </c>
      <c r="G11" s="3" t="s">
        <v>144</v>
      </c>
      <c r="H11" s="3">
        <v>20</v>
      </c>
    </row>
    <row r="12" ht="30" customHeight="1" spans="1:8">
      <c r="A12" s="29"/>
      <c r="B12" s="3" t="s">
        <v>19</v>
      </c>
      <c r="C12" s="30" t="s">
        <v>69</v>
      </c>
      <c r="D12" s="3" t="s">
        <v>145</v>
      </c>
      <c r="E12" s="3"/>
      <c r="F12" s="3" t="s">
        <v>146</v>
      </c>
      <c r="G12" s="3" t="s">
        <v>146</v>
      </c>
      <c r="H12" s="3">
        <v>5</v>
      </c>
    </row>
    <row r="13" ht="30" customHeight="1" spans="1:8">
      <c r="A13" s="29"/>
      <c r="B13" s="3"/>
      <c r="C13" s="30" t="s">
        <v>71</v>
      </c>
      <c r="D13" s="3" t="s">
        <v>147</v>
      </c>
      <c r="E13" s="3"/>
      <c r="F13" s="14">
        <v>1</v>
      </c>
      <c r="G13" s="14">
        <v>1</v>
      </c>
      <c r="H13" s="3">
        <v>10</v>
      </c>
    </row>
    <row r="14" ht="30" customHeight="1" spans="1:8">
      <c r="A14" s="29"/>
      <c r="B14" s="31"/>
      <c r="C14" s="30" t="s">
        <v>110</v>
      </c>
      <c r="D14" s="3" t="s">
        <v>148</v>
      </c>
      <c r="E14" s="3"/>
      <c r="F14" s="14" t="s">
        <v>133</v>
      </c>
      <c r="G14" s="14" t="s">
        <v>133</v>
      </c>
      <c r="H14" s="3">
        <v>5</v>
      </c>
    </row>
    <row r="15" ht="54" customHeight="1" spans="1:8">
      <c r="A15" s="12"/>
      <c r="B15" s="11" t="s">
        <v>20</v>
      </c>
      <c r="C15" s="3" t="s">
        <v>134</v>
      </c>
      <c r="D15" s="3" t="s">
        <v>149</v>
      </c>
      <c r="E15" s="3"/>
      <c r="F15" s="14" t="s">
        <v>131</v>
      </c>
      <c r="G15" s="14" t="s">
        <v>131</v>
      </c>
      <c r="H15" s="3">
        <v>14</v>
      </c>
    </row>
    <row r="16" ht="54" customHeight="1" spans="1:8">
      <c r="A16" s="12"/>
      <c r="B16" s="12"/>
      <c r="C16" s="3" t="s">
        <v>115</v>
      </c>
      <c r="D16" s="3" t="s">
        <v>150</v>
      </c>
      <c r="E16" s="3"/>
      <c r="F16" s="3" t="s">
        <v>151</v>
      </c>
      <c r="G16" s="3" t="s">
        <v>151</v>
      </c>
      <c r="H16" s="3">
        <v>14</v>
      </c>
    </row>
    <row r="17" ht="43.2" spans="1:8">
      <c r="A17" s="12"/>
      <c r="B17" s="11" t="s">
        <v>21</v>
      </c>
      <c r="C17" s="3" t="s">
        <v>118</v>
      </c>
      <c r="D17" s="3" t="s">
        <v>152</v>
      </c>
      <c r="E17" s="3"/>
      <c r="F17" s="3" t="s">
        <v>117</v>
      </c>
      <c r="G17" s="14">
        <v>0.95</v>
      </c>
      <c r="H17" s="3">
        <v>10</v>
      </c>
    </row>
    <row r="18" ht="30" customHeight="1" spans="1:8">
      <c r="A18" s="3" t="s">
        <v>81</v>
      </c>
      <c r="B18" s="9">
        <f>G9+SUM(H11:H17)</f>
        <v>98</v>
      </c>
      <c r="C18" s="9"/>
      <c r="D18" s="9"/>
      <c r="E18" s="9"/>
      <c r="F18" s="9"/>
      <c r="G18" s="9"/>
      <c r="H18" s="9"/>
    </row>
    <row r="19" ht="180" customHeight="1" spans="1:8">
      <c r="A19" s="3" t="s">
        <v>120</v>
      </c>
      <c r="B19" s="3"/>
      <c r="C19" s="4" t="s">
        <v>140</v>
      </c>
      <c r="D19" s="4"/>
      <c r="E19" s="4"/>
      <c r="F19" s="4"/>
      <c r="G19" s="4"/>
      <c r="H19" s="4"/>
    </row>
    <row r="20" ht="180" customHeight="1" spans="1:8">
      <c r="A20" s="3" t="s">
        <v>121</v>
      </c>
      <c r="B20" s="3"/>
      <c r="C20" s="4" t="s">
        <v>140</v>
      </c>
      <c r="D20" s="4"/>
      <c r="E20" s="4"/>
      <c r="F20" s="4"/>
      <c r="G20" s="4"/>
      <c r="H20" s="4"/>
    </row>
    <row r="21" ht="180" customHeight="1" spans="1:8">
      <c r="A21" s="3" t="s">
        <v>86</v>
      </c>
      <c r="B21" s="3"/>
      <c r="C21" s="3" t="s">
        <v>123</v>
      </c>
      <c r="D21" s="3"/>
      <c r="E21" s="3"/>
      <c r="F21" s="3"/>
      <c r="G21" s="3"/>
      <c r="H21" s="3"/>
    </row>
    <row r="22" ht="134.1" customHeight="1" spans="1:8">
      <c r="A22" s="15" t="s">
        <v>124</v>
      </c>
      <c r="B22" s="16"/>
      <c r="C22" s="16"/>
      <c r="D22" s="16"/>
      <c r="E22" s="16"/>
      <c r="F22" s="16"/>
      <c r="G22" s="16"/>
      <c r="H22" s="16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4"/>
    <mergeCell ref="B15:B16"/>
    <mergeCell ref="A8:B9"/>
  </mergeCells>
  <pageMargins left="0.550694444444444" right="0.550694444444444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" sqref="A2:H2"/>
    </sheetView>
  </sheetViews>
  <sheetFormatPr defaultColWidth="9" defaultRowHeight="14.4"/>
  <cols>
    <col min="1" max="1" width="10.1203703703704" customWidth="1"/>
    <col min="4" max="4" width="9.75" customWidth="1"/>
    <col min="5" max="5" width="9.87962962962963" customWidth="1"/>
    <col min="6" max="6" width="10.7777777777778" customWidth="1"/>
    <col min="7" max="7" width="11" customWidth="1"/>
    <col min="8" max="8" width="17.037037037037" customWidth="1"/>
  </cols>
  <sheetData>
    <row r="1" ht="42.95" customHeight="1" spans="1:8">
      <c r="A1" s="20" t="s">
        <v>153</v>
      </c>
      <c r="B1" s="20"/>
      <c r="C1" s="20"/>
      <c r="D1" s="20"/>
      <c r="E1" s="20"/>
      <c r="F1" s="20"/>
      <c r="G1" s="20"/>
      <c r="H1" s="20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34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3">
        <v>13.87</v>
      </c>
      <c r="E9" s="3">
        <v>5.76</v>
      </c>
      <c r="F9" s="27">
        <f>E9/D9</f>
        <v>0.415284787310743</v>
      </c>
      <c r="G9" s="9">
        <f>20*F9</f>
        <v>8.30569574621485</v>
      </c>
      <c r="H9" s="9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30" customHeight="1" spans="1:8">
      <c r="A11" s="12"/>
      <c r="B11" s="13" t="s">
        <v>28</v>
      </c>
      <c r="C11" s="11" t="s">
        <v>66</v>
      </c>
      <c r="D11" s="3" t="s">
        <v>154</v>
      </c>
      <c r="E11" s="3"/>
      <c r="F11" s="3" t="s">
        <v>155</v>
      </c>
      <c r="G11" s="3" t="s">
        <v>155</v>
      </c>
      <c r="H11" s="3">
        <v>10</v>
      </c>
    </row>
    <row r="12" ht="30" customHeight="1" spans="1:8">
      <c r="A12" s="12"/>
      <c r="B12" s="13"/>
      <c r="C12" s="12"/>
      <c r="D12" s="32" t="s">
        <v>156</v>
      </c>
      <c r="E12" s="30"/>
      <c r="F12" s="3" t="s">
        <v>157</v>
      </c>
      <c r="G12" s="3" t="s">
        <v>157</v>
      </c>
      <c r="H12" s="3">
        <v>5</v>
      </c>
    </row>
    <row r="13" ht="30" customHeight="1" spans="1:8">
      <c r="A13" s="12"/>
      <c r="B13" s="13"/>
      <c r="C13" s="22"/>
      <c r="D13" s="32" t="s">
        <v>158</v>
      </c>
      <c r="E13" s="30"/>
      <c r="F13" s="3" t="s">
        <v>159</v>
      </c>
      <c r="G13" s="3" t="s">
        <v>159</v>
      </c>
      <c r="H13" s="3">
        <v>5</v>
      </c>
    </row>
    <row r="14" ht="32" customHeight="1" spans="1:8">
      <c r="A14" s="12"/>
      <c r="B14" s="11" t="s">
        <v>19</v>
      </c>
      <c r="C14" s="3" t="s">
        <v>71</v>
      </c>
      <c r="D14" s="3" t="s">
        <v>130</v>
      </c>
      <c r="E14" s="3"/>
      <c r="F14" s="14" t="s">
        <v>131</v>
      </c>
      <c r="G14" s="14" t="s">
        <v>131</v>
      </c>
      <c r="H14" s="3">
        <v>10</v>
      </c>
    </row>
    <row r="15" ht="30" customHeight="1" spans="1:8">
      <c r="A15" s="12"/>
      <c r="B15" s="12"/>
      <c r="C15" s="11" t="s">
        <v>69</v>
      </c>
      <c r="D15" s="3" t="s">
        <v>160</v>
      </c>
      <c r="E15" s="3"/>
      <c r="F15" s="3" t="s">
        <v>161</v>
      </c>
      <c r="G15" s="3" t="s">
        <v>161</v>
      </c>
      <c r="H15" s="3">
        <v>5</v>
      </c>
    </row>
    <row r="16" ht="30" customHeight="1" spans="1:8">
      <c r="A16" s="12"/>
      <c r="B16" s="22"/>
      <c r="C16" s="22"/>
      <c r="D16" s="33" t="s">
        <v>162</v>
      </c>
      <c r="E16" s="34"/>
      <c r="F16" s="35" t="s">
        <v>163</v>
      </c>
      <c r="G16" s="35" t="s">
        <v>163</v>
      </c>
      <c r="H16" s="35">
        <v>5</v>
      </c>
    </row>
    <row r="17" ht="45" customHeight="1" spans="1:8">
      <c r="A17" s="12"/>
      <c r="B17" s="11" t="s">
        <v>20</v>
      </c>
      <c r="C17" s="3" t="s">
        <v>134</v>
      </c>
      <c r="D17" s="3" t="s">
        <v>164</v>
      </c>
      <c r="E17" s="3"/>
      <c r="F17" s="14" t="s">
        <v>109</v>
      </c>
      <c r="G17" s="14" t="s">
        <v>109</v>
      </c>
      <c r="H17" s="3">
        <v>9</v>
      </c>
    </row>
    <row r="18" ht="34" customHeight="1" spans="1:8">
      <c r="A18" s="12"/>
      <c r="B18" s="12"/>
      <c r="C18" s="3" t="s">
        <v>134</v>
      </c>
      <c r="D18" s="3" t="s">
        <v>165</v>
      </c>
      <c r="E18" s="3"/>
      <c r="F18" s="3" t="s">
        <v>113</v>
      </c>
      <c r="G18" s="3" t="s">
        <v>113</v>
      </c>
      <c r="H18" s="3">
        <v>8</v>
      </c>
    </row>
    <row r="19" ht="34" customHeight="1" spans="1:8">
      <c r="A19" s="12"/>
      <c r="B19" s="12"/>
      <c r="C19" s="3" t="s">
        <v>115</v>
      </c>
      <c r="D19" s="3" t="s">
        <v>166</v>
      </c>
      <c r="E19" s="3"/>
      <c r="F19" s="3" t="s">
        <v>151</v>
      </c>
      <c r="G19" s="3" t="s">
        <v>151</v>
      </c>
      <c r="H19" s="3">
        <v>9</v>
      </c>
    </row>
    <row r="20" ht="53" customHeight="1" spans="1:8">
      <c r="A20" s="12"/>
      <c r="B20" s="11" t="s">
        <v>21</v>
      </c>
      <c r="C20" s="3" t="s">
        <v>118</v>
      </c>
      <c r="D20" s="3" t="s">
        <v>167</v>
      </c>
      <c r="E20" s="3"/>
      <c r="F20" s="3" t="s">
        <v>117</v>
      </c>
      <c r="G20" s="14">
        <v>0.92</v>
      </c>
      <c r="H20" s="3">
        <v>8</v>
      </c>
    </row>
    <row r="21" ht="30" customHeight="1" spans="1:8">
      <c r="A21" s="3" t="s">
        <v>81</v>
      </c>
      <c r="B21" s="9">
        <f>G9+SUM(H11:H20)</f>
        <v>82.3056957462149</v>
      </c>
      <c r="C21" s="9"/>
      <c r="D21" s="9"/>
      <c r="E21" s="9"/>
      <c r="F21" s="9"/>
      <c r="G21" s="9"/>
      <c r="H21" s="9"/>
    </row>
    <row r="22" ht="180" customHeight="1" spans="1:8">
      <c r="A22" s="3" t="s">
        <v>120</v>
      </c>
      <c r="B22" s="3"/>
      <c r="C22" s="4" t="s">
        <v>35</v>
      </c>
      <c r="D22" s="4"/>
      <c r="E22" s="4"/>
      <c r="F22" s="4"/>
      <c r="G22" s="4"/>
      <c r="H22" s="4"/>
    </row>
    <row r="23" ht="180" customHeight="1" spans="1:8">
      <c r="A23" s="3" t="s">
        <v>121</v>
      </c>
      <c r="B23" s="3"/>
      <c r="C23" s="4" t="s">
        <v>122</v>
      </c>
      <c r="D23" s="4"/>
      <c r="E23" s="4"/>
      <c r="F23" s="4"/>
      <c r="G23" s="4"/>
      <c r="H23" s="4"/>
    </row>
    <row r="24" ht="180" customHeight="1" spans="1:8">
      <c r="A24" s="3" t="s">
        <v>86</v>
      </c>
      <c r="B24" s="3"/>
      <c r="C24" s="3" t="s">
        <v>123</v>
      </c>
      <c r="D24" s="3"/>
      <c r="E24" s="3"/>
      <c r="F24" s="3"/>
      <c r="G24" s="3"/>
      <c r="H24" s="3"/>
    </row>
    <row r="25" ht="134.1" customHeight="1" spans="1:8">
      <c r="A25" s="15" t="s">
        <v>124</v>
      </c>
      <c r="B25" s="16"/>
      <c r="C25" s="16"/>
      <c r="D25" s="16"/>
      <c r="E25" s="16"/>
      <c r="F25" s="16"/>
      <c r="G25" s="16"/>
      <c r="H25" s="16"/>
    </row>
  </sheetData>
  <mergeCells count="41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22:B22"/>
    <mergeCell ref="C22:H22"/>
    <mergeCell ref="A23:B23"/>
    <mergeCell ref="C23:H23"/>
    <mergeCell ref="A24:B24"/>
    <mergeCell ref="C24:H24"/>
    <mergeCell ref="A25:H25"/>
    <mergeCell ref="A10:A20"/>
    <mergeCell ref="B11:B13"/>
    <mergeCell ref="B14:B16"/>
    <mergeCell ref="B17:B19"/>
    <mergeCell ref="C11:C13"/>
    <mergeCell ref="C15:C16"/>
    <mergeCell ref="A8:B9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2" sqref="A2:H2"/>
    </sheetView>
  </sheetViews>
  <sheetFormatPr defaultColWidth="9" defaultRowHeight="14.4"/>
  <cols>
    <col min="4" max="4" width="9.75" customWidth="1"/>
    <col min="5" max="5" width="9.87962962962963" customWidth="1"/>
    <col min="6" max="6" width="10.7777777777778" customWidth="1"/>
    <col min="7" max="7" width="11" customWidth="1"/>
    <col min="8" max="8" width="17.287037037037" customWidth="1"/>
  </cols>
  <sheetData>
    <row r="1" ht="42.95" customHeight="1" spans="1:8">
      <c r="A1" s="20" t="s">
        <v>168</v>
      </c>
      <c r="B1" s="20"/>
      <c r="C1" s="20"/>
      <c r="D1" s="20"/>
      <c r="E1" s="20"/>
      <c r="F1" s="20"/>
      <c r="G1" s="20"/>
      <c r="H1" s="20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36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3">
        <v>1.69</v>
      </c>
      <c r="E9" s="3">
        <v>0.74</v>
      </c>
      <c r="F9" s="27">
        <f>E9/D9</f>
        <v>0.437869822485207</v>
      </c>
      <c r="G9" s="28">
        <f>20*F9</f>
        <v>8.75739644970414</v>
      </c>
      <c r="H9" s="28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37" customHeight="1" spans="1:8">
      <c r="A11" s="12"/>
      <c r="B11" s="13" t="s">
        <v>28</v>
      </c>
      <c r="C11" s="3" t="s">
        <v>66</v>
      </c>
      <c r="D11" s="3" t="s">
        <v>169</v>
      </c>
      <c r="E11" s="3"/>
      <c r="F11" s="3" t="s">
        <v>170</v>
      </c>
      <c r="G11" s="3" t="s">
        <v>170</v>
      </c>
      <c r="H11" s="3">
        <v>20</v>
      </c>
    </row>
    <row r="12" ht="30" customHeight="1" spans="1:8">
      <c r="A12" s="29"/>
      <c r="B12" s="3" t="s">
        <v>19</v>
      </c>
      <c r="C12" s="30" t="s">
        <v>69</v>
      </c>
      <c r="D12" s="3" t="s">
        <v>171</v>
      </c>
      <c r="E12" s="3"/>
      <c r="F12" s="3" t="s">
        <v>161</v>
      </c>
      <c r="G12" s="3" t="s">
        <v>161</v>
      </c>
      <c r="H12" s="3">
        <v>5</v>
      </c>
    </row>
    <row r="13" ht="30" customHeight="1" spans="1:8">
      <c r="A13" s="29"/>
      <c r="B13" s="3"/>
      <c r="C13" s="30" t="s">
        <v>71</v>
      </c>
      <c r="D13" s="3" t="s">
        <v>172</v>
      </c>
      <c r="E13" s="3"/>
      <c r="F13" s="14" t="s">
        <v>173</v>
      </c>
      <c r="G13" s="14" t="s">
        <v>173</v>
      </c>
      <c r="H13" s="3">
        <v>5</v>
      </c>
    </row>
    <row r="14" ht="30" customHeight="1" spans="1:8">
      <c r="A14" s="29"/>
      <c r="B14" s="31"/>
      <c r="C14" s="30" t="s">
        <v>110</v>
      </c>
      <c r="D14" s="3" t="s">
        <v>174</v>
      </c>
      <c r="E14" s="3"/>
      <c r="F14" s="14" t="s">
        <v>175</v>
      </c>
      <c r="G14" s="14" t="s">
        <v>175</v>
      </c>
      <c r="H14" s="3">
        <v>10</v>
      </c>
    </row>
    <row r="15" ht="45" customHeight="1" spans="1:8">
      <c r="A15" s="12"/>
      <c r="B15" s="11" t="s">
        <v>20</v>
      </c>
      <c r="C15" s="3" t="s">
        <v>134</v>
      </c>
      <c r="D15" s="3" t="s">
        <v>176</v>
      </c>
      <c r="E15" s="3"/>
      <c r="F15" s="14" t="s">
        <v>177</v>
      </c>
      <c r="G15" s="14" t="s">
        <v>177</v>
      </c>
      <c r="H15" s="3">
        <v>14</v>
      </c>
    </row>
    <row r="16" ht="37" customHeight="1" spans="1:8">
      <c r="A16" s="12"/>
      <c r="B16" s="12"/>
      <c r="C16" s="3" t="s">
        <v>115</v>
      </c>
      <c r="D16" s="3" t="s">
        <v>178</v>
      </c>
      <c r="E16" s="3"/>
      <c r="F16" s="3" t="s">
        <v>179</v>
      </c>
      <c r="G16" s="3" t="s">
        <v>179</v>
      </c>
      <c r="H16" s="3">
        <v>14</v>
      </c>
    </row>
    <row r="17" ht="64" customHeight="1" spans="1:8">
      <c r="A17" s="12"/>
      <c r="B17" s="11" t="s">
        <v>21</v>
      </c>
      <c r="C17" s="3" t="s">
        <v>118</v>
      </c>
      <c r="D17" s="3" t="s">
        <v>180</v>
      </c>
      <c r="E17" s="3"/>
      <c r="F17" s="14">
        <v>1</v>
      </c>
      <c r="G17" s="14">
        <v>1</v>
      </c>
      <c r="H17" s="3">
        <v>10</v>
      </c>
    </row>
    <row r="18" ht="30" customHeight="1" spans="1:8">
      <c r="A18" s="3" t="s">
        <v>81</v>
      </c>
      <c r="B18" s="9">
        <f>G9+SUM(H11:H17)</f>
        <v>86.7573964497041</v>
      </c>
      <c r="C18" s="9"/>
      <c r="D18" s="9"/>
      <c r="E18" s="9"/>
      <c r="F18" s="9"/>
      <c r="G18" s="9"/>
      <c r="H18" s="9"/>
    </row>
    <row r="19" ht="180" customHeight="1" spans="1:8">
      <c r="A19" s="3" t="s">
        <v>120</v>
      </c>
      <c r="B19" s="3"/>
      <c r="C19" s="4" t="s">
        <v>37</v>
      </c>
      <c r="D19" s="4"/>
      <c r="E19" s="4"/>
      <c r="F19" s="4"/>
      <c r="G19" s="4"/>
      <c r="H19" s="4"/>
    </row>
    <row r="20" ht="180" customHeight="1" spans="1:8">
      <c r="A20" s="3" t="s">
        <v>121</v>
      </c>
      <c r="B20" s="3"/>
      <c r="C20" s="4" t="s">
        <v>122</v>
      </c>
      <c r="D20" s="4"/>
      <c r="E20" s="4"/>
      <c r="F20" s="4"/>
      <c r="G20" s="4"/>
      <c r="H20" s="4"/>
    </row>
    <row r="21" ht="180" customHeight="1" spans="1:8">
      <c r="A21" s="3" t="s">
        <v>86</v>
      </c>
      <c r="B21" s="3"/>
      <c r="C21" s="3" t="s">
        <v>123</v>
      </c>
      <c r="D21" s="3"/>
      <c r="E21" s="3"/>
      <c r="F21" s="3"/>
      <c r="G21" s="3"/>
      <c r="H21" s="3"/>
    </row>
    <row r="22" ht="134.1" customHeight="1" spans="1:8">
      <c r="A22" s="15" t="s">
        <v>124</v>
      </c>
      <c r="B22" s="16"/>
      <c r="C22" s="16"/>
      <c r="D22" s="16"/>
      <c r="E22" s="16"/>
      <c r="F22" s="16"/>
      <c r="G22" s="16"/>
      <c r="H22" s="16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4"/>
    <mergeCell ref="B15:B16"/>
    <mergeCell ref="A8:B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2" sqref="A2:H2"/>
    </sheetView>
  </sheetViews>
  <sheetFormatPr defaultColWidth="9" defaultRowHeight="14.4"/>
  <cols>
    <col min="4" max="4" width="9.75" customWidth="1"/>
    <col min="5" max="5" width="9.87962962962963" customWidth="1"/>
    <col min="6" max="6" width="10.7777777777778" customWidth="1"/>
    <col min="7" max="7" width="11" customWidth="1"/>
    <col min="8" max="8" width="17.037037037037" customWidth="1"/>
  </cols>
  <sheetData>
    <row r="1" ht="42.95" customHeight="1" spans="1:8">
      <c r="A1" s="20" t="s">
        <v>181</v>
      </c>
      <c r="B1" s="20"/>
      <c r="C1" s="20"/>
      <c r="D1" s="20"/>
      <c r="E1" s="20"/>
      <c r="F1" s="20"/>
      <c r="G1" s="20"/>
      <c r="H1" s="20"/>
    </row>
    <row r="2" ht="21" customHeight="1" spans="1:8">
      <c r="A2" s="2" t="s">
        <v>89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3" t="s">
        <v>38</v>
      </c>
      <c r="D3" s="3"/>
      <c r="E3" s="3"/>
      <c r="F3" s="3"/>
      <c r="G3" s="3"/>
      <c r="H3" s="3"/>
    </row>
    <row r="4" ht="30" customHeight="1" spans="1:8">
      <c r="A4" s="3" t="s">
        <v>90</v>
      </c>
      <c r="B4" s="3"/>
      <c r="C4" s="4" t="s">
        <v>91</v>
      </c>
      <c r="D4" s="4"/>
      <c r="E4" s="4"/>
      <c r="F4" s="3" t="s">
        <v>92</v>
      </c>
      <c r="G4" s="3"/>
      <c r="H4" s="3" t="s">
        <v>24</v>
      </c>
    </row>
    <row r="5" ht="30" customHeight="1" spans="1:10">
      <c r="A5" s="3" t="s">
        <v>93</v>
      </c>
      <c r="B5" s="3"/>
      <c r="C5" s="4" t="s">
        <v>94</v>
      </c>
      <c r="D5" s="4"/>
      <c r="E5" s="4"/>
      <c r="F5" s="4"/>
      <c r="G5" s="4"/>
      <c r="H5" s="4"/>
      <c r="J5" s="17"/>
    </row>
    <row r="6" ht="30" customHeight="1" spans="1:8">
      <c r="A6" s="3" t="s">
        <v>95</v>
      </c>
      <c r="B6" s="3"/>
      <c r="C6" s="4" t="s">
        <v>96</v>
      </c>
      <c r="D6" s="4"/>
      <c r="E6" s="4"/>
      <c r="F6" s="4"/>
      <c r="G6" s="4"/>
      <c r="H6" s="4"/>
    </row>
    <row r="7" ht="30" customHeight="1" spans="1:8">
      <c r="A7" s="3" t="s">
        <v>97</v>
      </c>
      <c r="B7" s="3"/>
      <c r="C7" s="4" t="s">
        <v>98</v>
      </c>
      <c r="D7" s="4"/>
      <c r="E7" s="4"/>
      <c r="F7" s="4"/>
      <c r="G7" s="4"/>
      <c r="H7" s="4"/>
    </row>
    <row r="8" ht="30" customHeight="1" spans="1:8">
      <c r="A8" s="5" t="s">
        <v>99</v>
      </c>
      <c r="B8" s="6"/>
      <c r="C8" s="3"/>
      <c r="D8" s="3" t="s">
        <v>52</v>
      </c>
      <c r="E8" s="3" t="s">
        <v>53</v>
      </c>
      <c r="F8" s="3" t="s">
        <v>54</v>
      </c>
      <c r="G8" s="5" t="s">
        <v>100</v>
      </c>
      <c r="H8" s="6"/>
    </row>
    <row r="9" ht="30" customHeight="1" spans="1:8">
      <c r="A9" s="7"/>
      <c r="B9" s="8"/>
      <c r="C9" s="3" t="s">
        <v>101</v>
      </c>
      <c r="D9" s="3">
        <v>6.9</v>
      </c>
      <c r="E9" s="3">
        <v>5.62</v>
      </c>
      <c r="F9" s="27">
        <f>E9/D9</f>
        <v>0.814492753623188</v>
      </c>
      <c r="G9" s="9">
        <f>F9*20</f>
        <v>16.2898550724638</v>
      </c>
      <c r="H9" s="9"/>
    </row>
    <row r="10" ht="30" customHeight="1" spans="1:8">
      <c r="A10" s="11" t="s">
        <v>102</v>
      </c>
      <c r="B10" s="3" t="s">
        <v>61</v>
      </c>
      <c r="C10" s="3" t="s">
        <v>62</v>
      </c>
      <c r="D10" s="3" t="s">
        <v>63</v>
      </c>
      <c r="E10" s="3"/>
      <c r="F10" s="3" t="s">
        <v>64</v>
      </c>
      <c r="G10" s="3" t="s">
        <v>65</v>
      </c>
      <c r="H10" s="3" t="s">
        <v>55</v>
      </c>
    </row>
    <row r="11" ht="37" customHeight="1" spans="1:8">
      <c r="A11" s="12"/>
      <c r="B11" s="13" t="s">
        <v>28</v>
      </c>
      <c r="C11" s="3" t="s">
        <v>66</v>
      </c>
      <c r="D11" s="3" t="s">
        <v>182</v>
      </c>
      <c r="E11" s="3"/>
      <c r="F11" s="3" t="s">
        <v>183</v>
      </c>
      <c r="G11" s="3" t="s">
        <v>183</v>
      </c>
      <c r="H11" s="3">
        <v>20</v>
      </c>
    </row>
    <row r="12" ht="30" customHeight="1" spans="1:8">
      <c r="A12" s="12"/>
      <c r="B12" s="11" t="s">
        <v>19</v>
      </c>
      <c r="C12" s="3" t="s">
        <v>69</v>
      </c>
      <c r="D12" s="3" t="s">
        <v>171</v>
      </c>
      <c r="E12" s="3"/>
      <c r="F12" s="3" t="s">
        <v>161</v>
      </c>
      <c r="G12" s="3" t="s">
        <v>161</v>
      </c>
      <c r="H12" s="3">
        <v>5</v>
      </c>
    </row>
    <row r="13" ht="30" customHeight="1" spans="1:8">
      <c r="A13" s="12"/>
      <c r="B13" s="12"/>
      <c r="C13" s="3" t="s">
        <v>71</v>
      </c>
      <c r="D13" s="3" t="s">
        <v>184</v>
      </c>
      <c r="E13" s="3"/>
      <c r="F13" s="14" t="s">
        <v>173</v>
      </c>
      <c r="G13" s="14" t="s">
        <v>173</v>
      </c>
      <c r="H13" s="3">
        <v>10</v>
      </c>
    </row>
    <row r="14" ht="30" customHeight="1" spans="1:8">
      <c r="A14" s="12"/>
      <c r="B14" s="12"/>
      <c r="C14" s="3" t="s">
        <v>110</v>
      </c>
      <c r="D14" s="3" t="s">
        <v>185</v>
      </c>
      <c r="E14" s="3"/>
      <c r="F14" s="14" t="s">
        <v>133</v>
      </c>
      <c r="G14" s="14" t="s">
        <v>133</v>
      </c>
      <c r="H14" s="3">
        <v>5</v>
      </c>
    </row>
    <row r="15" ht="45" customHeight="1" spans="1:8">
      <c r="A15" s="12"/>
      <c r="B15" s="11" t="s">
        <v>20</v>
      </c>
      <c r="C15" s="3" t="s">
        <v>134</v>
      </c>
      <c r="D15" s="3" t="s">
        <v>176</v>
      </c>
      <c r="E15" s="3"/>
      <c r="F15" s="14" t="s">
        <v>177</v>
      </c>
      <c r="G15" s="14" t="s">
        <v>177</v>
      </c>
      <c r="H15" s="3">
        <v>14</v>
      </c>
    </row>
    <row r="16" ht="37" customHeight="1" spans="1:8">
      <c r="A16" s="12"/>
      <c r="B16" s="12"/>
      <c r="C16" s="3" t="s">
        <v>115</v>
      </c>
      <c r="D16" s="3" t="s">
        <v>178</v>
      </c>
      <c r="E16" s="3"/>
      <c r="F16" s="3" t="s">
        <v>179</v>
      </c>
      <c r="G16" s="3" t="s">
        <v>179</v>
      </c>
      <c r="H16" s="3">
        <v>14</v>
      </c>
    </row>
    <row r="17" ht="60" customHeight="1" spans="1:8">
      <c r="A17" s="12"/>
      <c r="B17" s="11" t="s">
        <v>21</v>
      </c>
      <c r="C17" s="3" t="s">
        <v>118</v>
      </c>
      <c r="D17" s="3" t="s">
        <v>180</v>
      </c>
      <c r="E17" s="3"/>
      <c r="F17" s="3" t="s">
        <v>117</v>
      </c>
      <c r="G17" s="14">
        <v>0.95</v>
      </c>
      <c r="H17" s="3">
        <v>10</v>
      </c>
    </row>
    <row r="18" ht="30" customHeight="1" spans="1:8">
      <c r="A18" s="3" t="s">
        <v>81</v>
      </c>
      <c r="B18" s="9">
        <f>G9+SUM(H11:H17)</f>
        <v>94.2898550724638</v>
      </c>
      <c r="C18" s="9"/>
      <c r="D18" s="9"/>
      <c r="E18" s="9"/>
      <c r="F18" s="9"/>
      <c r="G18" s="9"/>
      <c r="H18" s="9"/>
    </row>
    <row r="19" ht="180" customHeight="1" spans="1:8">
      <c r="A19" s="3" t="s">
        <v>120</v>
      </c>
      <c r="B19" s="3"/>
      <c r="C19" s="4" t="s">
        <v>140</v>
      </c>
      <c r="D19" s="4"/>
      <c r="E19" s="4"/>
      <c r="F19" s="4"/>
      <c r="G19" s="4"/>
      <c r="H19" s="4"/>
    </row>
    <row r="20" ht="180" customHeight="1" spans="1:8">
      <c r="A20" s="3" t="s">
        <v>121</v>
      </c>
      <c r="B20" s="3"/>
      <c r="C20" s="4" t="s">
        <v>140</v>
      </c>
      <c r="D20" s="4"/>
      <c r="E20" s="4"/>
      <c r="F20" s="4"/>
      <c r="G20" s="4"/>
      <c r="H20" s="4"/>
    </row>
    <row r="21" ht="180" customHeight="1" spans="1:8">
      <c r="A21" s="3" t="s">
        <v>86</v>
      </c>
      <c r="B21" s="3"/>
      <c r="C21" s="3" t="s">
        <v>123</v>
      </c>
      <c r="D21" s="3"/>
      <c r="E21" s="3"/>
      <c r="F21" s="3"/>
      <c r="G21" s="3"/>
      <c r="H21" s="3"/>
    </row>
    <row r="22" ht="134.1" customHeight="1" spans="1:8">
      <c r="A22" s="15" t="s">
        <v>124</v>
      </c>
      <c r="B22" s="16"/>
      <c r="C22" s="16"/>
      <c r="D22" s="16"/>
      <c r="E22" s="16"/>
      <c r="F22" s="16"/>
      <c r="G22" s="16"/>
      <c r="H22" s="16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4"/>
    <mergeCell ref="B15:B16"/>
    <mergeCell ref="A8:B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部门整体统计表</vt:lpstr>
      <vt:lpstr>汇总</vt:lpstr>
      <vt:lpstr>部门整体</vt:lpstr>
      <vt:lpstr>党建经费</vt:lpstr>
      <vt:lpstr>临聘人员工资</vt:lpstr>
      <vt:lpstr>定额补助</vt:lpstr>
      <vt:lpstr>区级公用经费</vt:lpstr>
      <vt:lpstr>免作业本费</vt:lpstr>
      <vt:lpstr>义务段学校教辅费</vt:lpstr>
      <vt:lpstr>教师体检经费</vt:lpstr>
      <vt:lpstr>教师待遇（班主任津贴）</vt:lpstr>
      <vt:lpstr>教师待遇（乡村教师补助）</vt:lpstr>
      <vt:lpstr>困难学生及小规模学校课后服务财政补贴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Twilight°</cp:lastModifiedBy>
  <dcterms:created xsi:type="dcterms:W3CDTF">2022-01-13T09:26:00Z</dcterms:created>
  <dcterms:modified xsi:type="dcterms:W3CDTF">2024-05-21T10:13:33Z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2052-12.1.0.16729</vt:lpwstr>
  </property>
</Properties>
</file>