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部门整体统计表" sheetId="2" r:id="rId1"/>
    <sheet name="项目自评汇总表" sheetId="1" r:id="rId2"/>
  </sheets>
  <definedNames>
    <definedName name="_xlnm.Print_Titles" localSheetId="1">项目自评汇总表!$1:$4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<sst xmlns="http://schemas.openxmlformats.org/spreadsheetml/2006/main" count="133" uniqueCount="71">
  <si>
    <t>2023年度东西湖区整体自评统计表</t>
  </si>
  <si>
    <t>填表人：管丽</t>
  </si>
  <si>
    <t>联系电话：83210749</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</si>
  <si>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</si>
  <si>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</si>
  <si>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</si>
  <si>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</si>
  <si>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</si>
  <si>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</si>
  <si>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</si>
  <si>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</si>
  <si>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</si>
  <si>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</si>
  <si>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</si>
  <si>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</si>
  <si>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</si>
  <si>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</si>
  <si>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</si>
  <si>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成本指标
（20分）</t>
  </si>
  <si>
    <t>产出指标
（20分）</t>
  </si>
  <si>
    <t>效益指标
（30分）</t>
  </si>
  <si>
    <t>满意度
指标
（10分）</t>
  </si>
  <si>
    <t>合计</t>
  </si>
  <si>
    <t>053001</t>
  </si>
  <si>
    <t>区城管局</t>
  </si>
  <si>
    <t>部门整体</t>
  </si>
  <si>
    <t>2023年度武汉市东西湖区项目绩效自评情况汇总表</t>
  </si>
  <si>
    <t>联系电话：</t>
  </si>
  <si>
    <t>总序号</t>
  </si>
  <si>
    <t>单位序号</t>
  </si>
  <si>
    <t>项目自评得分</t>
  </si>
  <si>
    <t>成本指标（20分）</t>
  </si>
  <si>
    <t>满意度指标
（10分）</t>
  </si>
  <si>
    <t>数字平台相关设备运维费项目</t>
  </si>
  <si>
    <t>110联动办</t>
  </si>
  <si>
    <t>1、视频融合平台项目，复用了区燃气安全监管平台基础功能，减少了开发量，节约了财政经费
2、2023年下半年财政资金紧张，有部分资金延期至2024年开年进行支付。</t>
  </si>
  <si>
    <t>专用车辆燃料费</t>
  </si>
  <si>
    <t>局办公室</t>
  </si>
  <si>
    <t>环卫工具车辆9月份全部划转至其他单位。</t>
  </si>
  <si>
    <t>压地农民工安置费</t>
  </si>
  <si>
    <t>拆除违法建设专项整治经费项目</t>
  </si>
  <si>
    <t>查处违法建设办公室</t>
  </si>
  <si>
    <t>环卫作业经费项目</t>
  </si>
  <si>
    <t>环境卫生管理科</t>
  </si>
  <si>
    <t>市政设施管理维护</t>
  </si>
  <si>
    <t>市政管理科</t>
  </si>
  <si>
    <t>环卫服务中心运行经费</t>
  </si>
  <si>
    <t>因2023年区环卫服务中心进行市场化改革，无法正常进行经费拨付，导致部分经费延后支付。</t>
  </si>
  <si>
    <t>大城管应急经费</t>
  </si>
  <si>
    <t>城市综合管理督察室</t>
  </si>
  <si>
    <t>前期机动车污染调查评估项目（含2个项目）、径河街闲置地块建设环卫停保场项目经区政府同意后从应急保障资金中支出，因项目为年底完成，但年底区财政资金紧张，此两项资金挪至2024年支付，故有结余。</t>
  </si>
  <si>
    <t>街道小型空气站购买服务</t>
  </si>
  <si>
    <t>因资金紧张，未支付完</t>
  </si>
  <si>
    <t>城管执法督察经费</t>
  </si>
  <si>
    <t>城管执法督察大队</t>
  </si>
  <si>
    <t>项目预算执行率低
因财政资金紧张，部分专项经费未拨付，导致项目预算执行率低。</t>
  </si>
  <si>
    <t>生活垃圾分类</t>
  </si>
  <si>
    <t>生活垃圾分类促进中心</t>
  </si>
  <si>
    <t>部分工作质量有待提高，垃圾分类务考核结果达标率还有提高空间，应进一步加强三方服务公司垃圾分类监督、服务指导工作。</t>
  </si>
  <si>
    <t>燃气管理经费</t>
  </si>
  <si>
    <t>区燃气热力服务中心</t>
  </si>
  <si>
    <t>劳务外包</t>
  </si>
  <si>
    <t>示范路美丽街区建设经费</t>
  </si>
  <si>
    <t>生活垃圾服务费收费改革项目</t>
  </si>
  <si>
    <t>区固体废弃物管理办公室</t>
  </si>
  <si>
    <t>实行全区居民垃圾费与水费合并收取执行率目标未达标100%原因：因为我部门根据区自来水公司抄表情况新增立户，目前我区北部街道有个别街道还存在走收户。</t>
  </si>
  <si>
    <t>基层环卫经费</t>
  </si>
  <si>
    <t>因按照市城管委要求，开展退桶还路工作，全区生活垃圾容器数量减少</t>
  </si>
  <si>
    <t>党建经费、老干活动经费</t>
  </si>
  <si>
    <t>本年活动产生的费用较少。</t>
  </si>
  <si>
    <t>城管办经费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</si>
</sst>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5">
    <font>
      <sz val="11"/>
      <color theme="1"/>
      <name val="宋体"/>
      <charset val="134"/>
      <scheme val="minor"/>
    </font>
    <font>
      <sz val="12"/>
      <color theme="1"/>
      <name val="宋体"/>
      <charset val="134"/>
    </font>
    <font>
      <sz val="10"/>
      <color theme="1"/>
      <name val="黑体"/>
      <charset val="134"/>
    </font>
    <font>
      <sz val="10"/>
      <color theme="1"/>
      <name val="宋体"/>
      <charset val="134"/>
      <scheme val="minor"/>
    </font>
    <font>
      <sz val="22"/>
      <color theme="1"/>
      <name val="方正小标宋简体"/>
      <charset val="134"/>
    </font>
    <font>
      <sz val="22"/>
      <color theme="1"/>
      <name val="宋体"/>
      <charset val="134"/>
      <scheme val="minor"/>
    </font>
    <font>
      <sz val="10"/>
      <name val="仿宋_GB2312"/>
      <charset val="134"/>
    </font>
    <font>
      <sz val="11"/>
      <name val="宋体"/>
      <charset val="134"/>
      <scheme val="minor"/>
    </font>
    <font>
      <sz val="22"/>
      <name val="方正小标宋简体"/>
      <charset val="134"/>
    </font>
    <font>
      <sz val="22"/>
      <name val="宋体"/>
      <charset val="134"/>
      <scheme val="minor"/>
    </font>
    <font>
      <sz val="12"/>
      <name val="宋体"/>
      <charset val="134"/>
    </font>
    <font>
      <sz val="11"/>
      <name val="黑体"/>
      <charset val="134"/>
    </font>
    <font>
      <sz val="11"/>
      <name val="仿宋_GB2312"/>
      <charset val="134"/>
    </font>
    <font>
      <sz val="11"/>
      <color rgb="FF000000"/>
      <name val="仿宋_GB2312"/>
      <charset val="134"/>
    </font>
    <font>
      <sz val="10"/>
      <name val="宋体"/>
      <charset val="134"/>
    </font>
    <font>
      <sz val="9"/>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宋体"/>
      <charset val="134"/>
    </font>
    <font>
      <sz val="11"/>
      <color indexed="8"/>
      <name val="宋体"/>
      <charset val="134"/>
      <scheme val="minor"/>
    </font>
    <font>
      <sz val="10"/>
      <name val="Arial"/>
      <charset val="134"/>
    </font>
    <font>
      <sz val="11"/>
      <color theme="1"/>
      <name val="Calibri"/>
      <charset val="134"/>
    </font>
    <font>
      <sz val="12"/>
      <color indexed="8"/>
      <name val="宋体"/>
      <charset val="134"/>
    </font>
    <font>
      <sz val="12"/>
      <color theme="1"/>
      <name val="宋体"/>
      <charset val="134"/>
      <scheme val="minor"/>
    </font>
    <font>
      <sz val="11"/>
      <color indexed="8"/>
      <name val="Calibri"/>
      <charset val="134"/>
    </font>
    <font>
      <sz val="11"/>
      <color theme="0"/>
      <name val="宋体"/>
      <charset val="134"/>
      <scheme val="minor"/>
    </font>
    <font>
      <sz val="11"/>
      <color indexed="42"/>
      <name val="宋体"/>
      <charset val="134"/>
    </font>
  </fonts>
  <fills count="38">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799798577837458"/>
        <bgColor indexed="64"/>
      </patternFill>
    </fill>
    <fill>
      <patternFill patternType="solid">
        <fgColor theme="8" tint="0.799768059327982"/>
        <bgColor indexed="64"/>
      </patternFill>
    </fill>
    <fill>
      <patternFill patternType="solid">
        <fgColor theme="8" tint="0.799737540818506"/>
        <bgColor indexed="64"/>
      </patternFill>
    </fill>
    <fill>
      <patternFill patternType="solid">
        <fgColor indexed="27"/>
        <bgColor indexed="64"/>
      </patternFill>
    </fill>
    <fill>
      <patternFill patternType="solid">
        <fgColor indexed="53"/>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35" fillId="36" borderId="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35" fillId="36" borderId="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35" fillId="36" borderId="0" applyProtection="0">
      <alignment vertical="center"/>
    </xf>
    <xf numFmtId="0" fontId="35" fillId="36" borderId="0" applyProtection="0">
      <alignment vertical="center"/>
    </xf>
    <xf numFmtId="9" fontId="0"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Protection="0">
      <alignment vertical="center"/>
    </xf>
    <xf numFmtId="9" fontId="35" fillId="0" borderId="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35" fillId="0" borderId="0" applyProtection="0">
      <alignment vertical="center"/>
    </xf>
    <xf numFmtId="9" fontId="35" fillId="0" borderId="0" applyProtection="0">
      <alignment vertical="center"/>
    </xf>
    <xf numFmtId="9" fontId="0" fillId="0" borderId="0" applyFont="0" applyFill="0" applyBorder="0" applyAlignment="0" applyProtection="0">
      <alignment vertical="center"/>
    </xf>
    <xf numFmtId="9" fontId="35" fillId="0" borderId="0" applyProtection="0">
      <alignment vertical="center"/>
    </xf>
    <xf numFmtId="9" fontId="35" fillId="0" borderId="0" applyProtection="0">
      <alignment vertical="center"/>
    </xf>
    <xf numFmtId="9" fontId="0" fillId="0" borderId="0" applyFont="0" applyFill="0" applyBorder="0" applyAlignment="0" applyProtection="0">
      <alignment vertical="center"/>
    </xf>
    <xf numFmtId="9" fontId="10" fillId="0" borderId="0" applyFont="0" applyFill="0" applyBorder="0" applyAlignment="0" applyProtection="0">
      <alignment vertical="center"/>
    </xf>
    <xf numFmtId="9" fontId="36" fillId="0" borderId="0" applyProtection="0">
      <alignment vertical="center"/>
    </xf>
    <xf numFmtId="9" fontId="36" fillId="0" borderId="0" applyProtection="0">
      <alignment vertical="center"/>
    </xf>
    <xf numFmtId="9" fontId="10" fillId="0" borderId="0" applyFont="0" applyFill="0" applyBorder="0" applyAlignment="0" applyProtection="0">
      <alignment vertical="center"/>
    </xf>
    <xf numFmtId="9" fontId="35" fillId="0" borderId="0" applyProtection="0">
      <alignment vertical="center"/>
    </xf>
    <xf numFmtId="9" fontId="35" fillId="0" borderId="0" applyProtection="0">
      <alignment vertical="center"/>
    </xf>
    <xf numFmtId="9" fontId="10" fillId="0" borderId="0" applyFont="0" applyFill="0" applyBorder="0" applyAlignment="0" applyProtection="0">
      <alignment vertical="center"/>
    </xf>
    <xf numFmtId="9" fontId="35" fillId="0" borderId="0" applyProtection="0">
      <alignment vertical="center"/>
    </xf>
    <xf numFmtId="9" fontId="0" fillId="0" borderId="0" applyFont="0" applyFill="0" applyBorder="0" applyAlignment="0" applyProtection="0">
      <alignment vertical="center"/>
    </xf>
    <xf numFmtId="0" fontId="10" fillId="0" borderId="0">
      <alignment vertical="center"/>
    </xf>
    <xf numFmtId="0" fontId="35" fillId="0" borderId="0" applyProtection="0">
      <alignment vertical="center"/>
    </xf>
    <xf numFmtId="0" fontId="0" fillId="0" borderId="0">
      <alignment vertical="center"/>
    </xf>
    <xf numFmtId="0" fontId="0" fillId="0" borderId="0">
      <alignment vertical="center"/>
    </xf>
    <xf numFmtId="0" fontId="35" fillId="0" borderId="0" applyProtection="0">
      <alignment vertical="center"/>
    </xf>
    <xf numFmtId="0" fontId="0" fillId="0" borderId="0">
      <alignment vertical="center"/>
    </xf>
    <xf numFmtId="0" fontId="10" fillId="0" borderId="0">
      <alignment vertical="center"/>
    </xf>
    <xf numFmtId="0" fontId="10" fillId="0" borderId="0">
      <alignment vertical="center"/>
    </xf>
    <xf numFmtId="0" fontId="35" fillId="0" borderId="0" applyProtection="0">
      <alignment vertical="center"/>
    </xf>
    <xf numFmtId="0" fontId="10" fillId="0" borderId="0">
      <alignment vertical="center"/>
    </xf>
    <xf numFmtId="0" fontId="37" fillId="0" borderId="0">
      <alignment vertical="center"/>
    </xf>
    <xf numFmtId="0" fontId="38" fillId="0" borderId="0">
      <alignment vertical="center"/>
    </xf>
    <xf numFmtId="0" fontId="37"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10" fillId="0" borderId="0"/>
    <xf numFmtId="0" fontId="10" fillId="0" borderId="0"/>
    <xf numFmtId="0" fontId="10" fillId="0" borderId="0"/>
    <xf numFmtId="0" fontId="10" fillId="0" borderId="0" applyProtection="0"/>
    <xf numFmtId="0" fontId="10" fillId="0" borderId="0" applyProtection="0"/>
    <xf numFmtId="0" fontId="10" fillId="0" borderId="0"/>
    <xf numFmtId="0" fontId="10" fillId="0" borderId="0"/>
    <xf numFmtId="0" fontId="10" fillId="0" borderId="0"/>
    <xf numFmtId="0" fontId="10" fillId="0" borderId="0" applyProtection="0"/>
    <xf numFmtId="0" fontId="10" fillId="0" borderId="0" applyProtection="0"/>
    <xf numFmtId="0" fontId="10" fillId="0" borderId="0"/>
    <xf numFmtId="0" fontId="10" fillId="0" borderId="0" applyProtection="0"/>
    <xf numFmtId="0" fontId="10" fillId="0" borderId="0" applyProtection="0"/>
    <xf numFmtId="0" fontId="10" fillId="0" borderId="0"/>
    <xf numFmtId="0" fontId="10" fillId="0" borderId="0" applyProtection="0"/>
    <xf numFmtId="0" fontId="10" fillId="0" borderId="0"/>
    <xf numFmtId="0" fontId="10" fillId="0" borderId="0">
      <protection locked="0"/>
    </xf>
    <xf numFmtId="0" fontId="10" fillId="0" borderId="0">
      <protection locked="0"/>
    </xf>
    <xf numFmtId="0" fontId="10" fillId="0" borderId="0"/>
    <xf numFmtId="0" fontId="10" fillId="0" borderId="0" applyProtection="0"/>
    <xf numFmtId="0" fontId="10" fillId="0" borderId="0" applyProtection="0"/>
    <xf numFmtId="0" fontId="10" fillId="0" borderId="0"/>
    <xf numFmtId="0" fontId="35" fillId="0" borderId="0" applyProtection="0">
      <alignment vertical="center"/>
    </xf>
    <xf numFmtId="0" fontId="35" fillId="0" borderId="0" applyProtection="0">
      <alignment vertical="center"/>
    </xf>
    <xf numFmtId="0" fontId="37" fillId="0" borderId="0">
      <alignment vertical="center"/>
    </xf>
    <xf numFmtId="0" fontId="0" fillId="0" borderId="0">
      <alignment vertical="center"/>
    </xf>
    <xf numFmtId="0" fontId="10" fillId="0" borderId="0"/>
    <xf numFmtId="0" fontId="35" fillId="0" borderId="0" applyProtection="0">
      <alignment vertical="center"/>
    </xf>
    <xf numFmtId="0" fontId="37" fillId="0" borderId="0">
      <alignment vertical="center"/>
    </xf>
    <xf numFmtId="0" fontId="39" fillId="0" borderId="0"/>
    <xf numFmtId="0" fontId="40" fillId="0" borderId="0" applyProtection="0">
      <alignment vertical="center"/>
    </xf>
    <xf numFmtId="0" fontId="41" fillId="0" borderId="0">
      <alignment vertical="center"/>
    </xf>
    <xf numFmtId="0" fontId="10" fillId="0" borderId="0"/>
    <xf numFmtId="0" fontId="42" fillId="0" borderId="0" applyProtection="0"/>
    <xf numFmtId="0" fontId="10" fillId="0" borderId="0" applyProtection="0"/>
    <xf numFmtId="0" fontId="0" fillId="0" borderId="0">
      <alignment vertical="center"/>
    </xf>
    <xf numFmtId="0" fontId="10" fillId="0" borderId="0">
      <alignment vertical="center"/>
    </xf>
    <xf numFmtId="0" fontId="35" fillId="0" borderId="0">
      <alignment vertical="center"/>
    </xf>
    <xf numFmtId="0" fontId="35" fillId="0" borderId="0">
      <alignment vertical="center"/>
    </xf>
    <xf numFmtId="0" fontId="35" fillId="0" borderId="0" applyProtection="0">
      <alignment vertical="center"/>
    </xf>
    <xf numFmtId="0" fontId="35" fillId="0" borderId="0" applyProtection="0">
      <alignment vertical="center"/>
    </xf>
    <xf numFmtId="0" fontId="0" fillId="0" borderId="0">
      <alignment vertical="center"/>
    </xf>
    <xf numFmtId="0" fontId="0" fillId="0" borderId="0">
      <alignment vertical="center"/>
    </xf>
    <xf numFmtId="0" fontId="35" fillId="0" borderId="0" applyProtection="0">
      <alignment vertical="center"/>
    </xf>
    <xf numFmtId="0" fontId="35"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0" fillId="0" borderId="0">
      <alignment vertical="center"/>
    </xf>
    <xf numFmtId="0" fontId="0" fillId="0" borderId="0">
      <alignment vertical="center"/>
    </xf>
    <xf numFmtId="0" fontId="35" fillId="0" borderId="0" applyProtection="0">
      <alignment vertical="center"/>
    </xf>
    <xf numFmtId="0" fontId="35" fillId="0" borderId="0" applyProtection="0">
      <alignment vertical="center"/>
    </xf>
    <xf numFmtId="0" fontId="35" fillId="0" borderId="0">
      <alignment vertical="center"/>
    </xf>
    <xf numFmtId="0" fontId="35" fillId="0" borderId="0">
      <alignment vertical="center"/>
    </xf>
    <xf numFmtId="0" fontId="35" fillId="0" borderId="0" applyProtection="0">
      <alignment vertical="center"/>
    </xf>
    <xf numFmtId="0" fontId="35" fillId="0" borderId="0" applyProtection="0">
      <alignment vertical="center"/>
    </xf>
    <xf numFmtId="0" fontId="0" fillId="0" borderId="0">
      <alignment vertical="center"/>
    </xf>
    <xf numFmtId="0" fontId="35" fillId="0" borderId="0" applyProtection="0">
      <alignment vertical="center"/>
    </xf>
    <xf numFmtId="0" fontId="35" fillId="0" borderId="0" applyProtection="0">
      <alignment vertical="center"/>
    </xf>
    <xf numFmtId="0" fontId="10" fillId="0" borderId="0">
      <alignment vertical="center"/>
    </xf>
    <xf numFmtId="0" fontId="37" fillId="0" borderId="0">
      <alignment vertical="center"/>
    </xf>
    <xf numFmtId="0" fontId="37" fillId="0" borderId="0">
      <alignment vertical="center"/>
    </xf>
    <xf numFmtId="0" fontId="35" fillId="0" borderId="0" applyProtection="0">
      <alignment vertical="center"/>
    </xf>
    <xf numFmtId="0" fontId="35" fillId="0" borderId="0" applyProtection="0">
      <alignment vertical="center"/>
    </xf>
    <xf numFmtId="0" fontId="35" fillId="0" borderId="0">
      <alignment vertical="center"/>
    </xf>
    <xf numFmtId="0" fontId="35" fillId="0" borderId="0" applyProtection="0">
      <alignment vertical="center"/>
    </xf>
    <xf numFmtId="0" fontId="35" fillId="0" borderId="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pplyProtection="0">
      <alignment vertical="center"/>
    </xf>
    <xf numFmtId="0" fontId="35"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35" fillId="0" borderId="0">
      <alignment vertical="center"/>
    </xf>
    <xf numFmtId="0" fontId="35" fillId="0" borderId="0" applyProtection="0">
      <alignment vertical="center"/>
    </xf>
    <xf numFmtId="0" fontId="35" fillId="0" borderId="0" applyProtection="0">
      <alignment vertical="center"/>
    </xf>
    <xf numFmtId="0" fontId="35"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pplyProtection="0">
      <alignment vertical="center"/>
    </xf>
    <xf numFmtId="0" fontId="35" fillId="0" borderId="0" applyProtection="0">
      <alignment vertical="center"/>
    </xf>
    <xf numFmtId="0" fontId="36" fillId="0" borderId="0">
      <alignment vertical="center"/>
    </xf>
    <xf numFmtId="0" fontId="36" fillId="0" borderId="0">
      <alignment vertical="center"/>
    </xf>
    <xf numFmtId="0" fontId="36" fillId="0" borderId="0" applyProtection="0">
      <alignment vertical="center"/>
    </xf>
    <xf numFmtId="0" fontId="36" fillId="0" borderId="0" applyProtection="0">
      <alignment vertical="center"/>
    </xf>
    <xf numFmtId="0" fontId="35" fillId="0" borderId="0">
      <alignment vertical="center"/>
    </xf>
    <xf numFmtId="0" fontId="35" fillId="0" borderId="0" applyProtection="0">
      <alignment vertical="center"/>
    </xf>
    <xf numFmtId="0" fontId="35" fillId="0" borderId="0" applyProtection="0">
      <alignment vertical="center"/>
    </xf>
    <xf numFmtId="0" fontId="35" fillId="0" borderId="0">
      <alignment vertical="center"/>
    </xf>
    <xf numFmtId="0" fontId="0" fillId="0" borderId="0">
      <alignment vertical="center"/>
    </xf>
    <xf numFmtId="0" fontId="37" fillId="0" borderId="0">
      <alignment vertical="center"/>
    </xf>
    <xf numFmtId="0" fontId="37" fillId="0" borderId="0">
      <alignment vertical="center"/>
    </xf>
    <xf numFmtId="0" fontId="35" fillId="0" borderId="0" applyProtection="0">
      <alignment vertical="center"/>
    </xf>
    <xf numFmtId="0" fontId="35" fillId="0" borderId="0" applyProtection="0">
      <alignment vertical="center"/>
    </xf>
    <xf numFmtId="0" fontId="35" fillId="0" borderId="0">
      <alignment vertical="center"/>
    </xf>
    <xf numFmtId="0" fontId="35" fillId="0" borderId="0" applyProtection="0">
      <alignment vertical="center"/>
    </xf>
    <xf numFmtId="0" fontId="35" fillId="0" borderId="0" applyProtection="0">
      <alignment vertical="center"/>
    </xf>
    <xf numFmtId="0" fontId="35" fillId="0" borderId="0">
      <alignment vertical="center"/>
    </xf>
    <xf numFmtId="0" fontId="10" fillId="0" borderId="0">
      <alignment vertical="center"/>
    </xf>
    <xf numFmtId="0" fontId="38" fillId="0" borderId="0">
      <alignment vertical="center"/>
    </xf>
    <xf numFmtId="0" fontId="38" fillId="0" borderId="0" applyProtection="0">
      <alignment vertical="center"/>
    </xf>
    <xf numFmtId="0" fontId="37" fillId="0" borderId="0">
      <alignment vertical="center"/>
    </xf>
    <xf numFmtId="0" fontId="35" fillId="0" borderId="0" applyProtection="0">
      <alignment vertical="center"/>
    </xf>
    <xf numFmtId="0" fontId="35" fillId="0" borderId="0" applyProtection="0">
      <alignment vertical="center"/>
    </xf>
    <xf numFmtId="0" fontId="37" fillId="0" borderId="0">
      <alignment vertical="center"/>
    </xf>
    <xf numFmtId="0" fontId="0" fillId="0" borderId="0">
      <alignment vertical="center"/>
    </xf>
    <xf numFmtId="0" fontId="37" fillId="0" borderId="0">
      <alignment vertical="center"/>
    </xf>
    <xf numFmtId="0" fontId="35" fillId="0" borderId="0" applyProtection="0">
      <alignment vertical="center"/>
    </xf>
    <xf numFmtId="0" fontId="35" fillId="0" borderId="0" applyProtection="0">
      <alignment vertical="center"/>
    </xf>
    <xf numFmtId="0" fontId="37" fillId="0" borderId="0">
      <alignment vertical="center"/>
    </xf>
    <xf numFmtId="43" fontId="0" fillId="0" borderId="0" applyFont="0" applyFill="0" applyBorder="0" applyAlignment="0" applyProtection="0">
      <alignment vertical="center"/>
    </xf>
    <xf numFmtId="43" fontId="39" fillId="0" borderId="0" applyFont="0" applyFill="0" applyBorder="0" applyAlignment="0" applyProtection="0">
      <alignment vertical="center"/>
    </xf>
    <xf numFmtId="43" fontId="35" fillId="0" borderId="0" applyProtection="0">
      <alignment vertical="center"/>
    </xf>
    <xf numFmtId="43" fontId="35" fillId="0" borderId="0" applyFont="0" applyFill="0" applyBorder="0" applyAlignment="0" applyProtection="0">
      <alignment vertical="center"/>
    </xf>
    <xf numFmtId="43" fontId="35" fillId="0" borderId="0" applyFont="0" applyFill="0" applyBorder="0" applyAlignment="0" applyProtection="0">
      <alignment vertical="center"/>
    </xf>
    <xf numFmtId="43" fontId="35" fillId="0" borderId="0" applyProtection="0">
      <alignment vertical="center"/>
    </xf>
    <xf numFmtId="43" fontId="35" fillId="0" borderId="0" applyProtection="0">
      <alignment vertical="center"/>
    </xf>
    <xf numFmtId="43" fontId="0" fillId="0" borderId="0" applyFont="0" applyFill="0" applyBorder="0" applyAlignment="0" applyProtection="0">
      <alignment vertical="center"/>
    </xf>
    <xf numFmtId="43" fontId="35" fillId="0" borderId="0" applyProtection="0">
      <alignment vertical="center"/>
    </xf>
    <xf numFmtId="43" fontId="0" fillId="0" borderId="0" applyFont="0" applyFill="0" applyBorder="0" applyAlignment="0" applyProtection="0">
      <alignment vertical="center"/>
    </xf>
    <xf numFmtId="43" fontId="35" fillId="0" borderId="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4" fillId="37" borderId="0" applyProtection="0">
      <alignment vertical="center"/>
    </xf>
    <xf numFmtId="0" fontId="44" fillId="37" borderId="0" applyProtection="0">
      <alignment vertical="center"/>
    </xf>
  </cellStyleXfs>
  <cellXfs count="5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Fill="1" applyAlignment="1">
      <alignment vertical="center"/>
    </xf>
    <xf numFmtId="0" fontId="0" fillId="0" borderId="0" xfId="0" applyAlignment="1">
      <alignment vertical="center" wrapText="1"/>
    </xf>
    <xf numFmtId="10" fontId="0" fillId="0" borderId="0" xfId="0" applyNumberForma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3" xfId="0" applyFont="1" applyFill="1" applyBorder="1" applyAlignment="1">
      <alignment vertical="center"/>
    </xf>
    <xf numFmtId="49" fontId="6" fillId="0"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10" fontId="5" fillId="0" borderId="0" xfId="0" applyNumberFormat="1" applyFont="1" applyFill="1" applyBorder="1" applyAlignment="1">
      <alignment horizontal="center" vertical="center" wrapText="1"/>
    </xf>
    <xf numFmtId="10" fontId="1" fillId="0" borderId="0" xfId="0" applyNumberFormat="1" applyFont="1" applyFill="1" applyAlignment="1">
      <alignment horizontal="center" vertical="center" wrapText="1"/>
    </xf>
    <xf numFmtId="10" fontId="2" fillId="0" borderId="2"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10" fontId="3" fillId="0" borderId="3"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3" fillId="0" borderId="3" xfId="0" applyFont="1" applyFill="1" applyBorder="1" applyAlignment="1">
      <alignment vertical="center" wrapText="1"/>
    </xf>
    <xf numFmtId="0" fontId="7" fillId="0" borderId="0" xfId="0" applyFont="1" applyFill="1" applyBorder="1" applyAlignme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xf>
    <xf numFmtId="49" fontId="12" fillId="0" borderId="3" xfId="0" applyNumberFormat="1" applyFont="1" applyFill="1" applyBorder="1" applyAlignment="1">
      <alignment vertical="center"/>
    </xf>
    <xf numFmtId="0" fontId="13" fillId="0" borderId="3" xfId="0" applyFont="1" applyBorder="1">
      <alignment vertical="center"/>
    </xf>
    <xf numFmtId="0" fontId="12" fillId="0" borderId="3" xfId="0" applyFont="1" applyFill="1" applyBorder="1" applyAlignment="1">
      <alignment horizontal="center" vertical="center" wrapText="1"/>
    </xf>
    <xf numFmtId="176" fontId="12" fillId="0" borderId="3" xfId="0" applyNumberFormat="1" applyFont="1" applyFill="1" applyBorder="1" applyAlignment="1">
      <alignment horizontal="center" vertical="center"/>
    </xf>
    <xf numFmtId="9" fontId="9" fillId="0" borderId="0" xfId="81" applyFont="1" applyFill="1" applyBorder="1" applyAlignment="1">
      <alignment horizontal="center" vertical="center" wrapText="1"/>
    </xf>
    <xf numFmtId="0" fontId="9" fillId="0" borderId="0" xfId="0" applyFont="1" applyFill="1" applyBorder="1" applyAlignment="1">
      <alignment horizontal="left" vertical="center" wrapText="1"/>
    </xf>
    <xf numFmtId="9" fontId="10" fillId="0" borderId="0" xfId="81" applyFont="1" applyFill="1" applyBorder="1" applyAlignment="1">
      <alignment horizontal="center" vertical="center" wrapText="1"/>
    </xf>
    <xf numFmtId="0" fontId="10" fillId="0" borderId="0" xfId="0" applyFont="1" applyFill="1" applyBorder="1" applyAlignment="1">
      <alignment horizontal="left" vertical="center" wrapText="1"/>
    </xf>
    <xf numFmtId="9" fontId="11" fillId="0" borderId="3" xfId="8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10" fontId="12" fillId="0" borderId="3" xfId="3" applyNumberFormat="1" applyFont="1" applyFill="1" applyBorder="1" applyAlignment="1">
      <alignment horizontal="center" vertical="center"/>
    </xf>
    <xf numFmtId="176" fontId="12" fillId="0" borderId="3" xfId="0" applyNumberFormat="1" applyFont="1" applyFill="1" applyBorder="1" applyAlignment="1">
      <alignment horizontal="right" vertical="center"/>
    </xf>
    <xf numFmtId="176" fontId="12" fillId="0" borderId="3" xfId="82" applyNumberFormat="1" applyFont="1" applyFill="1" applyBorder="1" applyAlignment="1">
      <alignment horizontal="center" vertical="center"/>
    </xf>
    <xf numFmtId="176" fontId="12" fillId="0" borderId="3" xfId="0" applyNumberFormat="1" applyFont="1" applyFill="1" applyBorder="1" applyAlignment="1">
      <alignment horizontal="left" vertical="center"/>
    </xf>
    <xf numFmtId="0" fontId="14"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7" fillId="0" borderId="3" xfId="0" applyFont="1" applyFill="1" applyBorder="1" applyAlignment="1">
      <alignment vertical="center" wrapText="1"/>
    </xf>
  </cellXfs>
  <cellStyles count="2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5 2" xfId="49"/>
    <cellStyle name="20% - 强调文字颜色 5 2 2" xfId="50"/>
    <cellStyle name="20% - 强调文字颜色 5 2 2 2" xfId="51"/>
    <cellStyle name="20% - 强调文字颜色 5 2 2 3" xfId="52"/>
    <cellStyle name="20% - 强调文字颜色 5 2 3" xfId="53"/>
    <cellStyle name="20% - 强调文字颜色 5 2 3 2" xfId="54"/>
    <cellStyle name="20% - 强调文字颜色 5 2 3 3" xfId="55"/>
    <cellStyle name="20% - 强调文字颜色 5 2 4" xfId="56"/>
    <cellStyle name="20% - 强调文字颜色 5 2 4 2" xfId="57"/>
    <cellStyle name="20% - 强调文字颜色 5 2 4 3" xfId="58"/>
    <cellStyle name="20% - 强调文字颜色 5 2 5" xfId="59"/>
    <cellStyle name="百分比 2" xfId="60"/>
    <cellStyle name="百分比 2 2" xfId="61"/>
    <cellStyle name="百分比 2 2 2" xfId="62"/>
    <cellStyle name="百分比 2 2 2 2" xfId="63"/>
    <cellStyle name="百分比 2 2 3" xfId="64"/>
    <cellStyle name="百分比 2 3" xfId="65"/>
    <cellStyle name="百分比 2 3 2" xfId="66"/>
    <cellStyle name="百分比 2 3 2 2" xfId="67"/>
    <cellStyle name="百分比 2 3 3" xfId="68"/>
    <cellStyle name="百分比 2 4" xfId="69"/>
    <cellStyle name="百分比 2 4 2" xfId="70"/>
    <cellStyle name="百分比 2 5" xfId="71"/>
    <cellStyle name="百分比 2 6" xfId="72"/>
    <cellStyle name="百分比 3" xfId="73"/>
    <cellStyle name="百分比 3 2" xfId="74"/>
    <cellStyle name="百分比 3 2 2" xfId="75"/>
    <cellStyle name="百分比 3 3" xfId="76"/>
    <cellStyle name="百分比 3 3 2" xfId="77"/>
    <cellStyle name="百分比 3 4" xfId="78"/>
    <cellStyle name="百分比 3 5" xfId="79"/>
    <cellStyle name="百分比 4" xfId="80"/>
    <cellStyle name="百分比 5" xfId="81"/>
    <cellStyle name="常规 10" xfId="82"/>
    <cellStyle name="常规 10 2" xfId="83"/>
    <cellStyle name="常规 10 3" xfId="84"/>
    <cellStyle name="常规 11" xfId="85"/>
    <cellStyle name="常规 11 2" xfId="86"/>
    <cellStyle name="常规 11 3" xfId="87"/>
    <cellStyle name="常规 12" xfId="88"/>
    <cellStyle name="常规 12 2" xfId="89"/>
    <cellStyle name="常规 12 2 2" xfId="90"/>
    <cellStyle name="常规 12 3" xfId="91"/>
    <cellStyle name="常规 12 4" xfId="92"/>
    <cellStyle name="常规 13" xfId="93"/>
    <cellStyle name="常规 14" xfId="94"/>
    <cellStyle name="常规 15" xfId="95"/>
    <cellStyle name="常规 16" xfId="96"/>
    <cellStyle name="常规 17" xfId="97"/>
    <cellStyle name="常规 18" xfId="98"/>
    <cellStyle name="常规 2" xfId="99"/>
    <cellStyle name="常规 2 10" xfId="100"/>
    <cellStyle name="常规 2 10 2" xfId="101"/>
    <cellStyle name="常规 2 10 2 2" xfId="102"/>
    <cellStyle name="常规 2 10 3" xfId="103"/>
    <cellStyle name="常规 2 2" xfId="104"/>
    <cellStyle name="常规 2 2 2" xfId="105"/>
    <cellStyle name="常规 2 2 2 2" xfId="106"/>
    <cellStyle name="常规 2 2 2 2 2" xfId="107"/>
    <cellStyle name="常规 2 2 2 3" xfId="108"/>
    <cellStyle name="常规 2 2 3" xfId="109"/>
    <cellStyle name="常规 2 2 3 2" xfId="110"/>
    <cellStyle name="常规 2 2 4" xfId="111"/>
    <cellStyle name="常规 2 2 5" xfId="112"/>
    <cellStyle name="常规 2 3" xfId="113"/>
    <cellStyle name="常规 2 3 2" xfId="114"/>
    <cellStyle name="常规 2 3 2 2" xfId="115"/>
    <cellStyle name="常规 2 3 2 3" xfId="116"/>
    <cellStyle name="常规 2 3 3" xfId="117"/>
    <cellStyle name="常规 2 3 3 2" xfId="118"/>
    <cellStyle name="常规 2 3 4" xfId="119"/>
    <cellStyle name="常规 2 3 5" xfId="120"/>
    <cellStyle name="常规 2 4" xfId="121"/>
    <cellStyle name="常规 2 4 2" xfId="122"/>
    <cellStyle name="常规 2 4 3" xfId="123"/>
    <cellStyle name="常规 2 5" xfId="124"/>
    <cellStyle name="常规 2 5 2" xfId="125"/>
    <cellStyle name="常规 2 5 2 2" xfId="126"/>
    <cellStyle name="常规 2 5 3" xfId="127"/>
    <cellStyle name="常规 2 6" xfId="128"/>
    <cellStyle name="常规 2 6 2" xfId="129"/>
    <cellStyle name="常规 2 6 3" xfId="130"/>
    <cellStyle name="常规 2 7" xfId="131"/>
    <cellStyle name="常规 2 7 2" xfId="132"/>
    <cellStyle name="常规 2_Sheet5" xfId="133"/>
    <cellStyle name="常规 3" xfId="134"/>
    <cellStyle name="常规 3 2" xfId="135"/>
    <cellStyle name="常规 3 2 2" xfId="136"/>
    <cellStyle name="常规 3 2 2 2" xfId="137"/>
    <cellStyle name="常规 3 2 2 2 2" xfId="138"/>
    <cellStyle name="常规 3 2 2 3" xfId="139"/>
    <cellStyle name="常规 3 2 3" xfId="140"/>
    <cellStyle name="常规 3 2 3 2" xfId="141"/>
    <cellStyle name="常规 3 2 3 2 2" xfId="142"/>
    <cellStyle name="常规 3 2 3 3" xfId="143"/>
    <cellStyle name="常规 3 2 4" xfId="144"/>
    <cellStyle name="常规 3 2 4 2" xfId="145"/>
    <cellStyle name="常规 3 2 5" xfId="146"/>
    <cellStyle name="常规 3 2 6" xfId="147"/>
    <cellStyle name="常规 3 3" xfId="148"/>
    <cellStyle name="常规 3 3 2" xfId="149"/>
    <cellStyle name="常规 3 3 2 2" xfId="150"/>
    <cellStyle name="常规 3 3 3" xfId="151"/>
    <cellStyle name="常规 3 4" xfId="152"/>
    <cellStyle name="常规 3 4 2" xfId="153"/>
    <cellStyle name="常规 3 4 2 2" xfId="154"/>
    <cellStyle name="常规 3 4 3" xfId="155"/>
    <cellStyle name="常规 3 5" xfId="156"/>
    <cellStyle name="常规 3 5 2" xfId="157"/>
    <cellStyle name="常规 3 6" xfId="158"/>
    <cellStyle name="常规 4" xfId="159"/>
    <cellStyle name="常规 4 2" xfId="160"/>
    <cellStyle name="常规 4 2 2" xfId="161"/>
    <cellStyle name="常规 4 2 2 2" xfId="162"/>
    <cellStyle name="常规 4 2 3" xfId="163"/>
    <cellStyle name="常规 4 3" xfId="164"/>
    <cellStyle name="常规 4 3 2" xfId="165"/>
    <cellStyle name="常规 4 4" xfId="166"/>
    <cellStyle name="常规 4 5" xfId="167"/>
    <cellStyle name="常规 5" xfId="168"/>
    <cellStyle name="常规 5 2" xfId="169"/>
    <cellStyle name="常规 5 2 2" xfId="170"/>
    <cellStyle name="常规 5 2 2 2" xfId="171"/>
    <cellStyle name="常规 5 2 3" xfId="172"/>
    <cellStyle name="常规 5 3" xfId="173"/>
    <cellStyle name="常规 5 3 2" xfId="174"/>
    <cellStyle name="常规 5 3 2 2" xfId="175"/>
    <cellStyle name="常规 5 3 3" xfId="176"/>
    <cellStyle name="常规 5 4" xfId="177"/>
    <cellStyle name="常规 5 4 2" xfId="178"/>
    <cellStyle name="常规 5 5" xfId="179"/>
    <cellStyle name="常规 5 6" xfId="180"/>
    <cellStyle name="常规 6" xfId="181"/>
    <cellStyle name="常规 6 2" xfId="182"/>
    <cellStyle name="常规 6 2 2" xfId="183"/>
    <cellStyle name="常规 6 2 2 2" xfId="184"/>
    <cellStyle name="常规 6 2 3" xfId="185"/>
    <cellStyle name="常规 6 3" xfId="186"/>
    <cellStyle name="常规 6 3 2" xfId="187"/>
    <cellStyle name="常规 6 3 2 2" xfId="188"/>
    <cellStyle name="常规 6 3 3" xfId="189"/>
    <cellStyle name="常规 6 4" xfId="190"/>
    <cellStyle name="常规 6 4 2" xfId="191"/>
    <cellStyle name="常规 6 5" xfId="192"/>
    <cellStyle name="常规 6 6" xfId="193"/>
    <cellStyle name="常规 7" xfId="194"/>
    <cellStyle name="常规 7 2" xfId="195"/>
    <cellStyle name="常规 7 2 2" xfId="196"/>
    <cellStyle name="常规 7 2 2 2" xfId="197"/>
    <cellStyle name="常规 7 2 3" xfId="198"/>
    <cellStyle name="常规 7 3" xfId="199"/>
    <cellStyle name="常规 7 3 2" xfId="200"/>
    <cellStyle name="常规 7 4" xfId="201"/>
    <cellStyle name="常规 7 5" xfId="202"/>
    <cellStyle name="常规 8" xfId="203"/>
    <cellStyle name="常规 8 2" xfId="204"/>
    <cellStyle name="常规 8 2 2" xfId="205"/>
    <cellStyle name="常规 8 3" xfId="206"/>
    <cellStyle name="常规 8 3 2" xfId="207"/>
    <cellStyle name="常规 8 4" xfId="208"/>
    <cellStyle name="常规 8 5" xfId="209"/>
    <cellStyle name="常规 9" xfId="210"/>
    <cellStyle name="常规 9 2" xfId="211"/>
    <cellStyle name="常规 9 2 2" xfId="212"/>
    <cellStyle name="常规 9 3" xfId="213"/>
    <cellStyle name="常规 9 4" xfId="214"/>
    <cellStyle name="千位分隔 2" xfId="215"/>
    <cellStyle name="千位分隔 2 2" xfId="216"/>
    <cellStyle name="千位分隔 2 2 2" xfId="217"/>
    <cellStyle name="千位分隔 2 2 3" xfId="218"/>
    <cellStyle name="千位分隔 2 3" xfId="219"/>
    <cellStyle name="千位分隔 2 3 2" xfId="220"/>
    <cellStyle name="千位分隔 2 4" xfId="221"/>
    <cellStyle name="千位分隔 3" xfId="222"/>
    <cellStyle name="千位分隔 3 2" xfId="223"/>
    <cellStyle name="千位分隔 4" xfId="224"/>
    <cellStyle name="千位分隔 4 2" xfId="225"/>
    <cellStyle name="强调文字颜色 2 2" xfId="226"/>
    <cellStyle name="强调文字颜色 2 2 2" xfId="227"/>
    <cellStyle name="强调文字颜色 2 2 2 2" xfId="228"/>
    <cellStyle name="强调文字颜色 2 2 3" xfId="22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
  <sheetViews>
    <sheetView workbookViewId="0">
      <selection activeCell="I25" sqref="I25"/>
    </sheetView>
  </sheetViews>
  <sheetFormatPr defaultColWidth="9" defaultRowHeight="13.5" outlineLevelRow="4"/>
  <cols>
    <col min="1" max="1" width="3.125" customWidth="1"/>
    <col min="6" max="6" width="12.125" customWidth="1"/>
    <col min="8" max="8" width="9.625" customWidth="1"/>
    <col min="9" max="9" width="10.375" customWidth="1"/>
    <col min="16" max="16" width="7" customWidth="1"/>
    <col min="17" max="17" width="8.875" customWidth="1"/>
  </cols>
  <sheetData>
    <row r="1" ht="38" customHeight="1" spans="1:17">
      <c r="A1" s="25" t="s">
        <v>0</v>
      </c>
      <c r="B1" s="25"/>
      <c r="C1" s="25"/>
      <c r="D1" s="26"/>
      <c r="E1" s="26"/>
      <c r="F1" s="26"/>
      <c r="G1" s="26"/>
      <c r="H1" s="26"/>
      <c r="I1" s="26"/>
      <c r="J1" s="36"/>
      <c r="K1" s="37"/>
      <c r="L1" s="37"/>
      <c r="M1" s="37"/>
      <c r="N1" s="37"/>
      <c r="O1" s="37"/>
      <c r="P1" s="37"/>
      <c r="Q1" s="26"/>
    </row>
    <row r="2" ht="27" customHeight="1" spans="1:17">
      <c r="A2" s="27" t="s">
        <v>1</v>
      </c>
      <c r="B2" s="27"/>
      <c r="C2" s="27"/>
      <c r="D2" s="27"/>
      <c r="E2" s="27"/>
      <c r="F2" s="27" t="s">
        <v>2</v>
      </c>
      <c r="G2" s="27"/>
      <c r="H2" s="27"/>
      <c r="I2" s="27"/>
      <c r="J2" s="38"/>
      <c r="K2" s="39"/>
      <c r="L2" s="39"/>
      <c r="M2" s="39"/>
      <c r="N2" s="39"/>
      <c r="O2" s="39"/>
      <c r="P2" s="39"/>
      <c r="Q2" s="47" t="s">
        <v>3</v>
      </c>
    </row>
    <row r="3" ht="27" customHeight="1" spans="1:17">
      <c r="A3" s="28" t="s">
        <v>4</v>
      </c>
      <c r="B3" s="28" t="s">
        <v>5</v>
      </c>
      <c r="C3" s="28" t="s">
        <v>6</v>
      </c>
      <c r="D3" s="28" t="s">
        <v>7</v>
      </c>
      <c r="E3" s="28" t="s">
        <v>8</v>
      </c>
      <c r="F3" s="29" t="s">
        <v>9</v>
      </c>
      <c r="G3" s="29"/>
      <c r="H3" s="29"/>
      <c r="I3" s="28" t="s">
        <v>10</v>
      </c>
      <c r="J3" s="40" t="s">
        <v>11</v>
      </c>
      <c r="K3" s="41" t="s">
        <v>12</v>
      </c>
      <c r="L3" s="41"/>
      <c r="M3" s="41"/>
      <c r="N3" s="41"/>
      <c r="O3" s="41"/>
      <c r="P3" s="42"/>
      <c r="Q3" s="48" t="s">
        <v>13</v>
      </c>
    </row>
    <row r="4" ht="40.5" spans="1:17">
      <c r="A4" s="30"/>
      <c r="B4" s="30"/>
      <c r="C4" s="30"/>
      <c r="D4" s="30"/>
      <c r="E4" s="30"/>
      <c r="F4" s="30" t="s">
        <v>14</v>
      </c>
      <c r="G4" s="30" t="s">
        <v>15</v>
      </c>
      <c r="H4" s="30" t="s">
        <v>16</v>
      </c>
      <c r="I4" s="30"/>
      <c r="J4" s="40"/>
      <c r="K4" s="42" t="s">
        <v>17</v>
      </c>
      <c r="L4" s="29" t="s">
        <v>18</v>
      </c>
      <c r="M4" s="29" t="s">
        <v>19</v>
      </c>
      <c r="N4" s="29" t="s">
        <v>20</v>
      </c>
      <c r="O4" s="29" t="s">
        <v>21</v>
      </c>
      <c r="P4" s="29" t="s">
        <v>22</v>
      </c>
      <c r="Q4" s="49"/>
    </row>
    <row r="5" s="24" customFormat="1" ht="22" customHeight="1" spans="1:17">
      <c r="A5" s="31">
        <v>1</v>
      </c>
      <c r="B5" s="32" t="s">
        <v>23</v>
      </c>
      <c r="C5" s="33" t="s">
        <v>24</v>
      </c>
      <c r="D5" s="34" t="s">
        <v>25</v>
      </c>
      <c r="E5" s="33" t="s">
        <v>24</v>
      </c>
      <c r="F5" s="35">
        <v>47586.12</v>
      </c>
      <c r="G5" s="35"/>
      <c r="H5" s="35">
        <f>G5+F5</f>
        <v>47586.12</v>
      </c>
      <c r="I5" s="35">
        <v>34224.05</v>
      </c>
      <c r="J5" s="43">
        <f>I5/H5</f>
        <v>0.719202364050694</v>
      </c>
      <c r="K5" s="44">
        <f>20*J5</f>
        <v>14.3840472810139</v>
      </c>
      <c r="L5" s="45"/>
      <c r="M5" s="45">
        <v>38</v>
      </c>
      <c r="N5" s="45">
        <v>24</v>
      </c>
      <c r="O5" s="45">
        <v>15</v>
      </c>
      <c r="P5" s="46">
        <f>K5+L5+M5+N5+O5</f>
        <v>91.3840472810139</v>
      </c>
      <c r="Q5" s="50"/>
    </row>
  </sheetData>
  <mergeCells count="13">
    <mergeCell ref="A1:Q1"/>
    <mergeCell ref="A2:C2"/>
    <mergeCell ref="F2:G2"/>
    <mergeCell ref="F3:H3"/>
    <mergeCell ref="K3:P3"/>
    <mergeCell ref="A3:A4"/>
    <mergeCell ref="B3:B4"/>
    <mergeCell ref="C3:C4"/>
    <mergeCell ref="D3:D4"/>
    <mergeCell ref="E3:E4"/>
    <mergeCell ref="I3:I4"/>
    <mergeCell ref="J3:J4"/>
    <mergeCell ref="Q3:Q4"/>
  </mergeCells>
  <pageMargins left="0.393055555555556" right="0.393055555555556" top="0.751388888888889" bottom="0.751388888888889" header="0.298611111111111" footer="0.298611111111111"/>
  <pageSetup paperSize="9" scale="9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tabSelected="1" workbookViewId="0">
      <pane xSplit="9" ySplit="4" topLeftCell="J5" activePane="bottomRight" state="frozen"/>
      <selection/>
      <selection pane="topRight"/>
      <selection pane="bottomLeft"/>
      <selection pane="bottomRight" activeCell="V10" sqref="V10"/>
    </sheetView>
  </sheetViews>
  <sheetFormatPr defaultColWidth="9" defaultRowHeight="13.5"/>
  <cols>
    <col min="1" max="1" width="3.25" customWidth="1"/>
    <col min="2" max="2" width="6.5" customWidth="1"/>
    <col min="3" max="3" width="3.75" customWidth="1"/>
    <col min="4" max="4" width="5.875" style="4" customWidth="1"/>
    <col min="5" max="5" width="13.25" style="4" customWidth="1"/>
    <col min="6" max="6" width="10.75" style="4" customWidth="1"/>
    <col min="7" max="7" width="8.875" customWidth="1"/>
    <col min="8" max="8" width="11" customWidth="1"/>
    <col min="9" max="9" width="9.75" customWidth="1"/>
    <col min="10" max="10" width="8.75" customWidth="1"/>
    <col min="11" max="11" width="9" style="5" customWidth="1"/>
    <col min="12" max="12" width="8.75" customWidth="1"/>
    <col min="13" max="13" width="7.75" customWidth="1"/>
    <col min="15" max="15" width="7.75" customWidth="1"/>
    <col min="16" max="16" width="8.125" customWidth="1"/>
    <col min="17" max="17" width="9" customWidth="1"/>
    <col min="18" max="18" width="35.25" customWidth="1"/>
  </cols>
  <sheetData>
    <row r="1" ht="35" customHeight="1" spans="1:18">
      <c r="A1" s="6" t="s">
        <v>26</v>
      </c>
      <c r="B1" s="6"/>
      <c r="C1" s="6"/>
      <c r="D1" s="6"/>
      <c r="E1" s="7"/>
      <c r="F1" s="7"/>
      <c r="G1" s="7"/>
      <c r="H1" s="7"/>
      <c r="I1" s="7"/>
      <c r="J1" s="7"/>
      <c r="K1" s="17"/>
      <c r="L1" s="7"/>
      <c r="M1" s="7"/>
      <c r="N1" s="7"/>
      <c r="O1" s="7"/>
      <c r="P1" s="7"/>
      <c r="Q1" s="7"/>
      <c r="R1" s="7"/>
    </row>
    <row r="2" s="1" customFormat="1" ht="24.95" customHeight="1" spans="1:18">
      <c r="A2" s="8" t="s">
        <v>1</v>
      </c>
      <c r="B2" s="8"/>
      <c r="C2" s="8"/>
      <c r="D2" s="8"/>
      <c r="E2" s="9"/>
      <c r="F2" s="9"/>
      <c r="G2" s="9" t="s">
        <v>27</v>
      </c>
      <c r="H2" s="9"/>
      <c r="I2" s="9">
        <v>83210749</v>
      </c>
      <c r="J2" s="9"/>
      <c r="K2" s="18"/>
      <c r="L2" s="9"/>
      <c r="M2" s="9"/>
      <c r="N2" s="9"/>
      <c r="O2" s="9"/>
      <c r="P2" s="9"/>
      <c r="Q2" s="9"/>
      <c r="R2" s="9" t="s">
        <v>3</v>
      </c>
    </row>
    <row r="3" s="2" customFormat="1" ht="18.95" customHeight="1" spans="1:18">
      <c r="A3" s="10" t="s">
        <v>28</v>
      </c>
      <c r="B3" s="10" t="s">
        <v>5</v>
      </c>
      <c r="C3" s="10" t="s">
        <v>29</v>
      </c>
      <c r="D3" s="10" t="s">
        <v>6</v>
      </c>
      <c r="E3" s="10" t="s">
        <v>7</v>
      </c>
      <c r="F3" s="10" t="s">
        <v>8</v>
      </c>
      <c r="G3" s="11" t="s">
        <v>9</v>
      </c>
      <c r="H3" s="11"/>
      <c r="I3" s="11"/>
      <c r="J3" s="10" t="s">
        <v>10</v>
      </c>
      <c r="K3" s="19" t="s">
        <v>11</v>
      </c>
      <c r="L3" s="11" t="s">
        <v>30</v>
      </c>
      <c r="M3" s="11"/>
      <c r="N3" s="11"/>
      <c r="O3" s="11"/>
      <c r="P3" s="11"/>
      <c r="Q3" s="22"/>
      <c r="R3" s="11" t="s">
        <v>13</v>
      </c>
    </row>
    <row r="4" s="2" customFormat="1" ht="40.5" customHeight="1" spans="1:18">
      <c r="A4" s="12"/>
      <c r="B4" s="12"/>
      <c r="C4" s="12"/>
      <c r="D4" s="12"/>
      <c r="E4" s="12"/>
      <c r="F4" s="12"/>
      <c r="G4" s="12" t="s">
        <v>14</v>
      </c>
      <c r="H4" s="12" t="s">
        <v>15</v>
      </c>
      <c r="I4" s="12" t="s">
        <v>16</v>
      </c>
      <c r="J4" s="12"/>
      <c r="K4" s="20"/>
      <c r="L4" s="11" t="s">
        <v>17</v>
      </c>
      <c r="M4" s="11" t="s">
        <v>31</v>
      </c>
      <c r="N4" s="11" t="s">
        <v>19</v>
      </c>
      <c r="O4" s="11" t="s">
        <v>20</v>
      </c>
      <c r="P4" s="11" t="s">
        <v>32</v>
      </c>
      <c r="Q4" s="22" t="s">
        <v>22</v>
      </c>
      <c r="R4" s="11"/>
    </row>
    <row r="5" s="3" customFormat="1" ht="60" customHeight="1" spans="1:18">
      <c r="A5" s="13">
        <v>1</v>
      </c>
      <c r="B5" s="14" t="s">
        <v>23</v>
      </c>
      <c r="C5" s="13">
        <v>1</v>
      </c>
      <c r="D5" s="15" t="s">
        <v>24</v>
      </c>
      <c r="E5" s="15" t="s">
        <v>33</v>
      </c>
      <c r="F5" s="15" t="s">
        <v>34</v>
      </c>
      <c r="G5" s="16">
        <v>60</v>
      </c>
      <c r="H5" s="16"/>
      <c r="I5" s="16">
        <f t="shared" ref="I5:I22" si="0">G5+H5</f>
        <v>60</v>
      </c>
      <c r="J5" s="16">
        <v>25.55</v>
      </c>
      <c r="K5" s="21">
        <f>J5/I5</f>
        <v>0.425833333333333</v>
      </c>
      <c r="L5" s="16">
        <v>8.52</v>
      </c>
      <c r="M5" s="16"/>
      <c r="N5" s="16">
        <v>50</v>
      </c>
      <c r="O5" s="16"/>
      <c r="P5" s="16">
        <v>30</v>
      </c>
      <c r="Q5" s="16">
        <f t="shared" ref="Q5:Q22" si="1">SUM(L5:P5)</f>
        <v>88.52</v>
      </c>
      <c r="R5" s="23" t="s">
        <v>35</v>
      </c>
    </row>
    <row r="6" s="3" customFormat="1" ht="29" customHeight="1" spans="1:18">
      <c r="A6" s="13">
        <v>2</v>
      </c>
      <c r="B6" s="14" t="s">
        <v>23</v>
      </c>
      <c r="C6" s="13">
        <v>2</v>
      </c>
      <c r="D6" s="15" t="s">
        <v>24</v>
      </c>
      <c r="E6" s="15" t="s">
        <v>36</v>
      </c>
      <c r="F6" s="15" t="s">
        <v>37</v>
      </c>
      <c r="G6" s="16">
        <v>260</v>
      </c>
      <c r="H6" s="16"/>
      <c r="I6" s="16">
        <f t="shared" si="0"/>
        <v>260</v>
      </c>
      <c r="J6" s="16">
        <v>147</v>
      </c>
      <c r="K6" s="21">
        <f t="shared" ref="K6:K22" si="2">J6/I6</f>
        <v>0.565384615384615</v>
      </c>
      <c r="L6" s="16">
        <v>11.31</v>
      </c>
      <c r="M6" s="16"/>
      <c r="N6" s="16">
        <v>40</v>
      </c>
      <c r="O6" s="16">
        <v>30</v>
      </c>
      <c r="P6" s="16">
        <v>10</v>
      </c>
      <c r="Q6" s="16">
        <f t="shared" si="1"/>
        <v>91.31</v>
      </c>
      <c r="R6" s="23" t="s">
        <v>38</v>
      </c>
    </row>
    <row r="7" s="3" customFormat="1" ht="29" customHeight="1" spans="1:18">
      <c r="A7" s="13">
        <v>3</v>
      </c>
      <c r="B7" s="14" t="s">
        <v>23</v>
      </c>
      <c r="C7" s="13">
        <v>3</v>
      </c>
      <c r="D7" s="15" t="s">
        <v>24</v>
      </c>
      <c r="E7" s="15" t="s">
        <v>39</v>
      </c>
      <c r="F7" s="15" t="s">
        <v>37</v>
      </c>
      <c r="G7" s="16">
        <v>514.65</v>
      </c>
      <c r="H7" s="16"/>
      <c r="I7" s="16">
        <f t="shared" si="0"/>
        <v>514.65</v>
      </c>
      <c r="J7" s="16">
        <v>442.48</v>
      </c>
      <c r="K7" s="21">
        <f t="shared" si="2"/>
        <v>0.85976877489556</v>
      </c>
      <c r="L7" s="16">
        <v>17.2</v>
      </c>
      <c r="M7" s="16"/>
      <c r="N7" s="16">
        <v>40</v>
      </c>
      <c r="O7" s="16">
        <v>30</v>
      </c>
      <c r="P7" s="16">
        <v>10</v>
      </c>
      <c r="Q7" s="16">
        <f t="shared" si="1"/>
        <v>97.2</v>
      </c>
      <c r="R7" s="23"/>
    </row>
    <row r="8" s="3" customFormat="1" ht="29" customHeight="1" spans="1:18">
      <c r="A8" s="13">
        <v>4</v>
      </c>
      <c r="B8" s="14" t="s">
        <v>23</v>
      </c>
      <c r="C8" s="13">
        <v>4</v>
      </c>
      <c r="D8" s="15" t="s">
        <v>24</v>
      </c>
      <c r="E8" s="15" t="s">
        <v>40</v>
      </c>
      <c r="F8" s="15" t="s">
        <v>41</v>
      </c>
      <c r="G8" s="16">
        <v>50</v>
      </c>
      <c r="H8" s="16"/>
      <c r="I8" s="16">
        <f t="shared" si="0"/>
        <v>50</v>
      </c>
      <c r="J8" s="16">
        <v>40</v>
      </c>
      <c r="K8" s="21">
        <f t="shared" si="2"/>
        <v>0.8</v>
      </c>
      <c r="L8" s="16">
        <v>16</v>
      </c>
      <c r="M8" s="16"/>
      <c r="N8" s="16">
        <v>40</v>
      </c>
      <c r="O8" s="16">
        <v>10</v>
      </c>
      <c r="P8" s="16">
        <v>20</v>
      </c>
      <c r="Q8" s="16">
        <f t="shared" si="1"/>
        <v>86</v>
      </c>
      <c r="R8" s="23"/>
    </row>
    <row r="9" s="3" customFormat="1" ht="29" customHeight="1" spans="1:18">
      <c r="A9" s="13">
        <v>5</v>
      </c>
      <c r="B9" s="14" t="s">
        <v>23</v>
      </c>
      <c r="C9" s="13">
        <v>5</v>
      </c>
      <c r="D9" s="15" t="s">
        <v>24</v>
      </c>
      <c r="E9" s="15" t="s">
        <v>42</v>
      </c>
      <c r="F9" s="15" t="s">
        <v>43</v>
      </c>
      <c r="G9" s="16">
        <v>5268</v>
      </c>
      <c r="H9" s="16"/>
      <c r="I9" s="16">
        <f t="shared" si="0"/>
        <v>5268</v>
      </c>
      <c r="J9" s="16">
        <v>5268</v>
      </c>
      <c r="K9" s="21">
        <f t="shared" si="2"/>
        <v>1</v>
      </c>
      <c r="L9" s="16">
        <v>20</v>
      </c>
      <c r="M9" s="16"/>
      <c r="N9" s="16">
        <v>40</v>
      </c>
      <c r="O9" s="16">
        <v>30</v>
      </c>
      <c r="P9" s="16">
        <v>10</v>
      </c>
      <c r="Q9" s="16">
        <f t="shared" si="1"/>
        <v>100</v>
      </c>
      <c r="R9" s="23"/>
    </row>
    <row r="10" s="3" customFormat="1" ht="29" customHeight="1" spans="1:18">
      <c r="A10" s="13">
        <v>6</v>
      </c>
      <c r="B10" s="14" t="s">
        <v>23</v>
      </c>
      <c r="C10" s="13">
        <v>6</v>
      </c>
      <c r="D10" s="15" t="s">
        <v>24</v>
      </c>
      <c r="E10" s="15" t="s">
        <v>44</v>
      </c>
      <c r="F10" s="15" t="s">
        <v>45</v>
      </c>
      <c r="G10" s="16">
        <v>3500</v>
      </c>
      <c r="H10" s="16"/>
      <c r="I10" s="16">
        <f t="shared" si="0"/>
        <v>3500</v>
      </c>
      <c r="J10" s="16">
        <v>3098</v>
      </c>
      <c r="K10" s="21">
        <f t="shared" si="2"/>
        <v>0.885142857142857</v>
      </c>
      <c r="L10" s="16">
        <v>17.7</v>
      </c>
      <c r="M10" s="16"/>
      <c r="N10" s="16">
        <v>40</v>
      </c>
      <c r="O10" s="16">
        <v>30</v>
      </c>
      <c r="P10" s="16">
        <v>10</v>
      </c>
      <c r="Q10" s="16">
        <f t="shared" si="1"/>
        <v>97.7</v>
      </c>
      <c r="R10" s="23"/>
    </row>
    <row r="11" s="3" customFormat="1" ht="29" customHeight="1" spans="1:18">
      <c r="A11" s="13">
        <v>7</v>
      </c>
      <c r="B11" s="14" t="s">
        <v>23</v>
      </c>
      <c r="C11" s="13">
        <v>7</v>
      </c>
      <c r="D11" s="15" t="s">
        <v>24</v>
      </c>
      <c r="E11" s="15" t="s">
        <v>46</v>
      </c>
      <c r="F11" s="15" t="s">
        <v>43</v>
      </c>
      <c r="G11" s="16">
        <v>850</v>
      </c>
      <c r="H11" s="16"/>
      <c r="I11" s="16">
        <f t="shared" si="0"/>
        <v>850</v>
      </c>
      <c r="J11" s="16">
        <v>289.72</v>
      </c>
      <c r="K11" s="21">
        <f t="shared" si="2"/>
        <v>0.340847058823529</v>
      </c>
      <c r="L11" s="16">
        <v>6.82</v>
      </c>
      <c r="M11" s="16"/>
      <c r="N11" s="16">
        <v>40</v>
      </c>
      <c r="O11" s="16">
        <v>30</v>
      </c>
      <c r="P11" s="16">
        <v>10</v>
      </c>
      <c r="Q11" s="16">
        <f t="shared" si="1"/>
        <v>86.82</v>
      </c>
      <c r="R11" s="23" t="s">
        <v>47</v>
      </c>
    </row>
    <row r="12" s="3" customFormat="1" ht="75" customHeight="1" spans="1:18">
      <c r="A12" s="13">
        <v>8</v>
      </c>
      <c r="B12" s="14" t="s">
        <v>23</v>
      </c>
      <c r="C12" s="13">
        <v>8</v>
      </c>
      <c r="D12" s="15" t="s">
        <v>24</v>
      </c>
      <c r="E12" s="15" t="s">
        <v>48</v>
      </c>
      <c r="F12" s="15" t="s">
        <v>49</v>
      </c>
      <c r="G12" s="16">
        <v>300</v>
      </c>
      <c r="H12" s="16"/>
      <c r="I12" s="16">
        <f t="shared" si="0"/>
        <v>300</v>
      </c>
      <c r="J12" s="16">
        <v>172.52</v>
      </c>
      <c r="K12" s="21">
        <f t="shared" si="2"/>
        <v>0.575066666666667</v>
      </c>
      <c r="L12" s="16">
        <v>11.5</v>
      </c>
      <c r="M12" s="16"/>
      <c r="N12" s="16">
        <v>40</v>
      </c>
      <c r="O12" s="16">
        <v>40</v>
      </c>
      <c r="P12" s="16"/>
      <c r="Q12" s="16">
        <f t="shared" si="1"/>
        <v>91.5</v>
      </c>
      <c r="R12" s="23" t="s">
        <v>50</v>
      </c>
    </row>
    <row r="13" s="3" customFormat="1" ht="29" customHeight="1" spans="1:18">
      <c r="A13" s="13">
        <v>9</v>
      </c>
      <c r="B13" s="14" t="s">
        <v>23</v>
      </c>
      <c r="C13" s="13">
        <v>9</v>
      </c>
      <c r="D13" s="15" t="s">
        <v>24</v>
      </c>
      <c r="E13" s="15" t="s">
        <v>51</v>
      </c>
      <c r="F13" s="15" t="s">
        <v>45</v>
      </c>
      <c r="G13" s="16">
        <v>276</v>
      </c>
      <c r="H13" s="16"/>
      <c r="I13" s="16">
        <f t="shared" si="0"/>
        <v>276</v>
      </c>
      <c r="J13" s="16">
        <v>110.4</v>
      </c>
      <c r="K13" s="21">
        <f t="shared" si="2"/>
        <v>0.4</v>
      </c>
      <c r="L13" s="16">
        <v>8</v>
      </c>
      <c r="M13" s="16"/>
      <c r="N13" s="16">
        <v>80</v>
      </c>
      <c r="O13" s="16"/>
      <c r="P13" s="16"/>
      <c r="Q13" s="16">
        <f t="shared" si="1"/>
        <v>88</v>
      </c>
      <c r="R13" s="23" t="s">
        <v>52</v>
      </c>
    </row>
    <row r="14" s="3" customFormat="1" ht="49" customHeight="1" spans="1:18">
      <c r="A14" s="13">
        <v>10</v>
      </c>
      <c r="B14" s="14" t="s">
        <v>23</v>
      </c>
      <c r="C14" s="13">
        <v>10</v>
      </c>
      <c r="D14" s="15" t="s">
        <v>24</v>
      </c>
      <c r="E14" s="15" t="s">
        <v>53</v>
      </c>
      <c r="F14" s="15" t="s">
        <v>54</v>
      </c>
      <c r="G14" s="16">
        <v>380</v>
      </c>
      <c r="H14" s="16"/>
      <c r="I14" s="16">
        <f t="shared" si="0"/>
        <v>380</v>
      </c>
      <c r="J14" s="16">
        <v>210.77</v>
      </c>
      <c r="K14" s="21">
        <f t="shared" si="2"/>
        <v>0.554657894736842</v>
      </c>
      <c r="L14" s="16">
        <v>11.09</v>
      </c>
      <c r="M14" s="16"/>
      <c r="N14" s="16">
        <v>70</v>
      </c>
      <c r="O14" s="16"/>
      <c r="P14" s="16">
        <v>10</v>
      </c>
      <c r="Q14" s="16">
        <f t="shared" si="1"/>
        <v>91.09</v>
      </c>
      <c r="R14" s="23" t="s">
        <v>55</v>
      </c>
    </row>
    <row r="15" s="3" customFormat="1" ht="50" customHeight="1" spans="1:18">
      <c r="A15" s="13">
        <v>11</v>
      </c>
      <c r="B15" s="14" t="s">
        <v>23</v>
      </c>
      <c r="C15" s="13">
        <v>11</v>
      </c>
      <c r="D15" s="15" t="s">
        <v>24</v>
      </c>
      <c r="E15" s="15" t="s">
        <v>56</v>
      </c>
      <c r="F15" s="15" t="s">
        <v>57</v>
      </c>
      <c r="G15" s="16">
        <v>2000</v>
      </c>
      <c r="H15" s="16"/>
      <c r="I15" s="16">
        <f t="shared" si="0"/>
        <v>2000</v>
      </c>
      <c r="J15" s="16">
        <v>1981.01</v>
      </c>
      <c r="K15" s="21">
        <f t="shared" si="2"/>
        <v>0.990505</v>
      </c>
      <c r="L15" s="16">
        <v>19.81</v>
      </c>
      <c r="M15" s="16"/>
      <c r="N15" s="16">
        <v>67.33</v>
      </c>
      <c r="O15" s="16"/>
      <c r="P15" s="16">
        <v>10</v>
      </c>
      <c r="Q15" s="16">
        <f t="shared" si="1"/>
        <v>97.14</v>
      </c>
      <c r="R15" s="23" t="s">
        <v>58</v>
      </c>
    </row>
    <row r="16" s="3" customFormat="1" ht="29" customHeight="1" spans="1:18">
      <c r="A16" s="13">
        <v>12</v>
      </c>
      <c r="B16" s="14" t="s">
        <v>23</v>
      </c>
      <c r="C16" s="13">
        <v>12</v>
      </c>
      <c r="D16" s="15" t="s">
        <v>24</v>
      </c>
      <c r="E16" s="15" t="s">
        <v>59</v>
      </c>
      <c r="F16" s="15" t="s">
        <v>60</v>
      </c>
      <c r="G16" s="16">
        <v>220</v>
      </c>
      <c r="H16" s="16"/>
      <c r="I16" s="16">
        <f t="shared" si="0"/>
        <v>220</v>
      </c>
      <c r="J16" s="16">
        <v>210.6</v>
      </c>
      <c r="K16" s="21">
        <f t="shared" si="2"/>
        <v>0.957272727272727</v>
      </c>
      <c r="L16" s="16">
        <v>19.15</v>
      </c>
      <c r="M16" s="16"/>
      <c r="N16" s="16">
        <v>40</v>
      </c>
      <c r="O16" s="16">
        <v>30</v>
      </c>
      <c r="P16" s="16">
        <v>10</v>
      </c>
      <c r="Q16" s="16">
        <f t="shared" si="1"/>
        <v>99.15</v>
      </c>
      <c r="R16" s="23"/>
    </row>
    <row r="17" s="3" customFormat="1" ht="29" customHeight="1" spans="1:18">
      <c r="A17" s="13">
        <v>13</v>
      </c>
      <c r="B17" s="14" t="s">
        <v>23</v>
      </c>
      <c r="C17" s="13">
        <v>13</v>
      </c>
      <c r="D17" s="15" t="s">
        <v>24</v>
      </c>
      <c r="E17" s="15" t="s">
        <v>61</v>
      </c>
      <c r="F17" s="15" t="s">
        <v>37</v>
      </c>
      <c r="G17" s="16">
        <v>589</v>
      </c>
      <c r="H17" s="16"/>
      <c r="I17" s="16">
        <f t="shared" si="0"/>
        <v>589</v>
      </c>
      <c r="J17" s="16">
        <v>555.38</v>
      </c>
      <c r="K17" s="21">
        <f t="shared" si="2"/>
        <v>0.942920203735144</v>
      </c>
      <c r="L17" s="16">
        <v>18.86</v>
      </c>
      <c r="M17" s="16"/>
      <c r="N17" s="16">
        <v>40</v>
      </c>
      <c r="O17" s="16">
        <v>30</v>
      </c>
      <c r="P17" s="16">
        <v>10</v>
      </c>
      <c r="Q17" s="16">
        <f t="shared" si="1"/>
        <v>98.86</v>
      </c>
      <c r="R17" s="23"/>
    </row>
    <row r="18" s="3" customFormat="1" ht="29" customHeight="1" spans="1:18">
      <c r="A18" s="13">
        <v>14</v>
      </c>
      <c r="B18" s="14" t="s">
        <v>23</v>
      </c>
      <c r="C18" s="13">
        <v>14</v>
      </c>
      <c r="D18" s="15" t="s">
        <v>24</v>
      </c>
      <c r="E18" s="15" t="s">
        <v>62</v>
      </c>
      <c r="F18" s="15" t="s">
        <v>49</v>
      </c>
      <c r="G18" s="16">
        <v>150</v>
      </c>
      <c r="H18" s="16"/>
      <c r="I18" s="16">
        <f t="shared" si="0"/>
        <v>150</v>
      </c>
      <c r="J18" s="16">
        <v>150</v>
      </c>
      <c r="K18" s="21">
        <f t="shared" si="2"/>
        <v>1</v>
      </c>
      <c r="L18" s="16">
        <v>20</v>
      </c>
      <c r="M18" s="16"/>
      <c r="N18" s="16">
        <v>40</v>
      </c>
      <c r="O18" s="16">
        <v>40</v>
      </c>
      <c r="P18" s="16"/>
      <c r="Q18" s="16">
        <f t="shared" si="1"/>
        <v>100</v>
      </c>
      <c r="R18" s="23"/>
    </row>
    <row r="19" s="3" customFormat="1" ht="60" customHeight="1" spans="1:18">
      <c r="A19" s="13">
        <v>15</v>
      </c>
      <c r="B19" s="14" t="s">
        <v>23</v>
      </c>
      <c r="C19" s="13">
        <v>15</v>
      </c>
      <c r="D19" s="15" t="s">
        <v>24</v>
      </c>
      <c r="E19" s="15" t="s">
        <v>63</v>
      </c>
      <c r="F19" s="15" t="s">
        <v>64</v>
      </c>
      <c r="G19" s="16">
        <v>72.6</v>
      </c>
      <c r="H19" s="16"/>
      <c r="I19" s="16">
        <f t="shared" si="0"/>
        <v>72.6</v>
      </c>
      <c r="J19" s="16">
        <v>52.02</v>
      </c>
      <c r="K19" s="21">
        <f t="shared" si="2"/>
        <v>0.716528925619835</v>
      </c>
      <c r="L19" s="16">
        <v>14.33</v>
      </c>
      <c r="M19" s="16"/>
      <c r="N19" s="16">
        <v>37</v>
      </c>
      <c r="O19" s="16">
        <v>30</v>
      </c>
      <c r="P19" s="16">
        <v>10</v>
      </c>
      <c r="Q19" s="16">
        <f t="shared" si="1"/>
        <v>91.33</v>
      </c>
      <c r="R19" s="23" t="s">
        <v>65</v>
      </c>
    </row>
    <row r="20" s="3" customFormat="1" ht="31" customHeight="1" spans="1:18">
      <c r="A20" s="13">
        <v>16</v>
      </c>
      <c r="B20" s="14" t="s">
        <v>23</v>
      </c>
      <c r="C20" s="13">
        <v>16</v>
      </c>
      <c r="D20" s="15" t="s">
        <v>24</v>
      </c>
      <c r="E20" s="15" t="s">
        <v>66</v>
      </c>
      <c r="F20" s="15" t="s">
        <v>43</v>
      </c>
      <c r="G20" s="16">
        <v>26400</v>
      </c>
      <c r="H20" s="16"/>
      <c r="I20" s="16">
        <f t="shared" si="0"/>
        <v>26400</v>
      </c>
      <c r="J20" s="16">
        <v>26063.6</v>
      </c>
      <c r="K20" s="21">
        <f t="shared" si="2"/>
        <v>0.987257575757576</v>
      </c>
      <c r="L20" s="16">
        <v>19.75</v>
      </c>
      <c r="M20" s="16"/>
      <c r="N20" s="16">
        <v>37.2</v>
      </c>
      <c r="O20" s="16">
        <v>30</v>
      </c>
      <c r="P20" s="16">
        <v>10</v>
      </c>
      <c r="Q20" s="16">
        <f t="shared" si="1"/>
        <v>96.95</v>
      </c>
      <c r="R20" s="23" t="s">
        <v>67</v>
      </c>
    </row>
    <row r="21" s="3" customFormat="1" ht="29" customHeight="1" spans="1:18">
      <c r="A21" s="13">
        <v>17</v>
      </c>
      <c r="B21" s="14" t="s">
        <v>23</v>
      </c>
      <c r="C21" s="13">
        <v>17</v>
      </c>
      <c r="D21" s="15" t="s">
        <v>24</v>
      </c>
      <c r="E21" s="15" t="s">
        <v>68</v>
      </c>
      <c r="F21" s="15" t="s">
        <v>37</v>
      </c>
      <c r="G21" s="16">
        <v>3</v>
      </c>
      <c r="H21" s="16"/>
      <c r="I21" s="16">
        <f t="shared" si="0"/>
        <v>3</v>
      </c>
      <c r="J21" s="16">
        <v>0.89</v>
      </c>
      <c r="K21" s="21">
        <f t="shared" si="2"/>
        <v>0.296666666666667</v>
      </c>
      <c r="L21" s="16">
        <v>5.93</v>
      </c>
      <c r="M21" s="16"/>
      <c r="N21" s="16">
        <v>40</v>
      </c>
      <c r="O21" s="16">
        <v>30</v>
      </c>
      <c r="P21" s="16">
        <v>10</v>
      </c>
      <c r="Q21" s="16">
        <f t="shared" si="1"/>
        <v>85.93</v>
      </c>
      <c r="R21" s="23" t="s">
        <v>69</v>
      </c>
    </row>
    <row r="22" s="3" customFormat="1" ht="29" customHeight="1" spans="1:18">
      <c r="A22" s="13">
        <v>18</v>
      </c>
      <c r="B22" s="14" t="s">
        <v>23</v>
      </c>
      <c r="C22" s="13">
        <v>18</v>
      </c>
      <c r="D22" s="15" t="s">
        <v>24</v>
      </c>
      <c r="E22" s="15" t="s">
        <v>70</v>
      </c>
      <c r="F22" s="15" t="s">
        <v>49</v>
      </c>
      <c r="G22" s="16">
        <v>5</v>
      </c>
      <c r="H22" s="16"/>
      <c r="I22" s="16">
        <f t="shared" si="0"/>
        <v>5</v>
      </c>
      <c r="J22" s="16">
        <v>4.88</v>
      </c>
      <c r="K22" s="21">
        <f t="shared" si="2"/>
        <v>0.976</v>
      </c>
      <c r="L22" s="16">
        <v>19.52</v>
      </c>
      <c r="M22" s="16"/>
      <c r="N22" s="16">
        <v>40</v>
      </c>
      <c r="O22" s="16">
        <v>40</v>
      </c>
      <c r="P22" s="16"/>
      <c r="Q22" s="16">
        <f t="shared" si="1"/>
        <v>99.52</v>
      </c>
      <c r="R22" s="23"/>
    </row>
  </sheetData>
  <mergeCells count="15">
    <mergeCell ref="A1:R1"/>
    <mergeCell ref="A2:D2"/>
    <mergeCell ref="G2:H2"/>
    <mergeCell ref="I2:J2"/>
    <mergeCell ref="G3:I3"/>
    <mergeCell ref="L3:Q3"/>
    <mergeCell ref="A3:A4"/>
    <mergeCell ref="B3:B4"/>
    <mergeCell ref="C3:C4"/>
    <mergeCell ref="D3:D4"/>
    <mergeCell ref="E3:E4"/>
    <mergeCell ref="F3:F4"/>
    <mergeCell ref="J3:J4"/>
    <mergeCell ref="K3:K4"/>
    <mergeCell ref="R3:R4"/>
  </mergeCells>
  <pageMargins left="0.393055555555556" right="0.393055555555556" top="0.393055555555556" bottom="0.393055555555556" header="0.5" footer="0.5"/>
  <pageSetup paperSize="9" scale="7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部门整体统计表</vt:lpstr>
      <vt:lpstr>项目自评汇总表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2022-01-13T09:26:00Z</dcterms:created>
  <dcterms:modified xsi:type="dcterms:W3CDTF">2024-05-21T09:14:51Z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C6C6557410AF486BA40C44824D258498_13</vt:lpwstr>
  </property>
  <property fmtid="{D5CDD505-2E9C-101B-9397-08002B2CF9AE}" pid="3" name="KSOProductBuildVer">
    <vt:lpwstr>2052-12.1.0.16929</vt:lpwstr>
  </property>
</Properties>
</file>